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b\Desktop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3" i="1" l="1"/>
  <c r="V72" i="1"/>
  <c r="V68" i="1"/>
  <c r="V67" i="1"/>
  <c r="V63" i="1"/>
  <c r="V62" i="1"/>
  <c r="V58" i="1"/>
  <c r="V57" i="1"/>
  <c r="V75" i="1"/>
  <c r="V74" i="1"/>
  <c r="V70" i="1"/>
  <c r="V69" i="1"/>
  <c r="V65" i="1"/>
  <c r="V64" i="1"/>
  <c r="V60" i="1"/>
  <c r="V59" i="1"/>
  <c r="U68" i="1"/>
  <c r="U73" i="1"/>
  <c r="U72" i="1"/>
  <c r="U67" i="1"/>
  <c r="U63" i="1"/>
  <c r="U62" i="1"/>
  <c r="U74" i="1"/>
  <c r="U59" i="1"/>
  <c r="F122" i="1"/>
  <c r="U64" i="1"/>
  <c r="U69" i="1"/>
  <c r="U75" i="1"/>
  <c r="U70" i="1"/>
  <c r="U65" i="1"/>
  <c r="U60" i="1"/>
  <c r="U58" i="1"/>
  <c r="U57" i="1"/>
  <c r="V55" i="1"/>
  <c r="V54" i="1"/>
  <c r="V53" i="1"/>
  <c r="V52" i="1"/>
  <c r="U55" i="1"/>
  <c r="U54" i="1"/>
  <c r="U52" i="1"/>
  <c r="U53" i="1"/>
  <c r="V50" i="1"/>
  <c r="V49" i="1"/>
  <c r="V48" i="1"/>
  <c r="V47" i="1"/>
  <c r="V46" i="1"/>
  <c r="U50" i="1"/>
  <c r="U49" i="1"/>
  <c r="U48" i="1"/>
  <c r="U47" i="1"/>
  <c r="U46" i="1"/>
  <c r="V43" i="1"/>
  <c r="V42" i="1"/>
  <c r="U43" i="1"/>
  <c r="U42" i="1"/>
  <c r="V41" i="1"/>
  <c r="U41" i="1"/>
  <c r="U40" i="1"/>
  <c r="V40" i="1"/>
  <c r="H16" i="1"/>
  <c r="H30" i="1"/>
  <c r="H44" i="1"/>
  <c r="H58" i="1"/>
  <c r="H74" i="1"/>
  <c r="H88" i="1"/>
  <c r="H102" i="1"/>
  <c r="H116" i="1"/>
  <c r="Q102" i="1"/>
  <c r="Q88" i="1"/>
  <c r="Q74" i="1"/>
  <c r="Q58" i="1"/>
  <c r="Q44" i="1"/>
  <c r="Q30" i="1"/>
  <c r="Q16" i="1"/>
  <c r="Z30" i="1"/>
  <c r="Z16" i="1"/>
  <c r="Y30" i="1"/>
  <c r="Y16" i="1"/>
  <c r="P102" i="1"/>
  <c r="P88" i="1"/>
  <c r="P74" i="1"/>
  <c r="P58" i="1"/>
  <c r="P44" i="1"/>
  <c r="P30" i="1"/>
  <c r="P16" i="1"/>
  <c r="G16" i="1"/>
  <c r="G30" i="1"/>
  <c r="G44" i="1"/>
  <c r="G58" i="1"/>
  <c r="G74" i="1"/>
  <c r="G88" i="1"/>
  <c r="G102" i="1"/>
  <c r="G116" i="1"/>
  <c r="H130" i="1"/>
  <c r="G130" i="1"/>
  <c r="Z28" i="1"/>
  <c r="Y28" i="1"/>
  <c r="Z26" i="1"/>
  <c r="Y26" i="1"/>
  <c r="Z24" i="1"/>
  <c r="Y24" i="1"/>
  <c r="Z22" i="1"/>
  <c r="Y22" i="1"/>
  <c r="Z20" i="1"/>
  <c r="Y20" i="1"/>
  <c r="Z14" i="1"/>
  <c r="Y14" i="1"/>
  <c r="Z12" i="1"/>
  <c r="Y12" i="1"/>
  <c r="Z10" i="1"/>
  <c r="Y10" i="1"/>
  <c r="Z8" i="1"/>
  <c r="Y8" i="1"/>
  <c r="Z6" i="1"/>
  <c r="Y6" i="1"/>
  <c r="Q28" i="1"/>
  <c r="P28" i="1"/>
  <c r="Q26" i="1"/>
  <c r="P26" i="1"/>
  <c r="Q24" i="1"/>
  <c r="P24" i="1"/>
  <c r="Q22" i="1"/>
  <c r="P22" i="1"/>
  <c r="Q20" i="1"/>
  <c r="P20" i="1"/>
  <c r="Q14" i="1"/>
  <c r="P14" i="1"/>
  <c r="Q12" i="1"/>
  <c r="P12" i="1"/>
  <c r="Q10" i="1"/>
  <c r="P10" i="1"/>
  <c r="Q8" i="1"/>
  <c r="P8" i="1"/>
  <c r="Q6" i="1"/>
  <c r="P6" i="1"/>
  <c r="H128" i="1"/>
  <c r="G128" i="1"/>
  <c r="H126" i="1"/>
  <c r="G126" i="1"/>
  <c r="H124" i="1"/>
  <c r="G124" i="1"/>
  <c r="H122" i="1"/>
  <c r="G122" i="1"/>
  <c r="H120" i="1"/>
  <c r="G120" i="1"/>
  <c r="H114" i="1"/>
  <c r="G114" i="1"/>
  <c r="H112" i="1"/>
  <c r="G112" i="1"/>
  <c r="H110" i="1"/>
  <c r="G110" i="1"/>
  <c r="H108" i="1"/>
  <c r="G108" i="1"/>
  <c r="H106" i="1"/>
  <c r="G106" i="1"/>
  <c r="Q100" i="1"/>
  <c r="P100" i="1"/>
  <c r="Q98" i="1"/>
  <c r="P98" i="1"/>
  <c r="Q96" i="1"/>
  <c r="P96" i="1"/>
  <c r="Q94" i="1"/>
  <c r="P94" i="1"/>
  <c r="Q92" i="1"/>
  <c r="P92" i="1"/>
  <c r="H100" i="1"/>
  <c r="G100" i="1"/>
  <c r="H98" i="1"/>
  <c r="G98" i="1"/>
  <c r="H96" i="1"/>
  <c r="G96" i="1"/>
  <c r="H94" i="1"/>
  <c r="G94" i="1"/>
  <c r="H92" i="1"/>
  <c r="G92" i="1"/>
  <c r="Q86" i="1"/>
  <c r="P86" i="1"/>
  <c r="Q84" i="1"/>
  <c r="P84" i="1"/>
  <c r="Q82" i="1"/>
  <c r="P82" i="1"/>
  <c r="Q80" i="1"/>
  <c r="P80" i="1"/>
  <c r="Q78" i="1"/>
  <c r="P78" i="1"/>
  <c r="H86" i="1"/>
  <c r="G86" i="1"/>
  <c r="H84" i="1"/>
  <c r="G84" i="1"/>
  <c r="H82" i="1"/>
  <c r="G82" i="1"/>
  <c r="H80" i="1"/>
  <c r="G80" i="1"/>
  <c r="H78" i="1"/>
  <c r="G78" i="1"/>
  <c r="Q72" i="1"/>
  <c r="P72" i="1"/>
  <c r="Q70" i="1"/>
  <c r="P70" i="1"/>
  <c r="Q68" i="1"/>
  <c r="P68" i="1"/>
  <c r="Q66" i="1"/>
  <c r="P66" i="1"/>
  <c r="Q64" i="1"/>
  <c r="P64" i="1"/>
  <c r="H72" i="1"/>
  <c r="G72" i="1"/>
  <c r="H70" i="1"/>
  <c r="G70" i="1"/>
  <c r="H68" i="1"/>
  <c r="G68" i="1"/>
  <c r="H66" i="1"/>
  <c r="G66" i="1"/>
  <c r="H64" i="1"/>
  <c r="G64" i="1"/>
  <c r="Q42" i="1"/>
  <c r="P42" i="1"/>
  <c r="Q40" i="1"/>
  <c r="P40" i="1"/>
  <c r="Q38" i="1"/>
  <c r="P38" i="1"/>
  <c r="Q36" i="1"/>
  <c r="P36" i="1"/>
  <c r="Q34" i="1"/>
  <c r="P34" i="1"/>
  <c r="Q56" i="1"/>
  <c r="P56" i="1"/>
  <c r="Q54" i="1"/>
  <c r="P54" i="1"/>
  <c r="Q52" i="1"/>
  <c r="P52" i="1"/>
  <c r="Q50" i="1"/>
  <c r="P50" i="1"/>
  <c r="Q48" i="1"/>
  <c r="P48" i="1"/>
  <c r="H56" i="1"/>
  <c r="G56" i="1"/>
  <c r="H54" i="1"/>
  <c r="G54" i="1"/>
  <c r="H52" i="1"/>
  <c r="G52" i="1"/>
  <c r="H50" i="1"/>
  <c r="G50" i="1"/>
  <c r="H48" i="1"/>
  <c r="G48" i="1"/>
  <c r="H42" i="1"/>
  <c r="G42" i="1"/>
  <c r="H40" i="1"/>
  <c r="G40" i="1"/>
  <c r="H38" i="1"/>
  <c r="G38" i="1"/>
  <c r="H36" i="1"/>
  <c r="G36" i="1"/>
  <c r="H34" i="1"/>
  <c r="G34" i="1"/>
  <c r="H28" i="1"/>
  <c r="G28" i="1"/>
  <c r="H26" i="1"/>
  <c r="G26" i="1"/>
  <c r="H24" i="1"/>
  <c r="G24" i="1"/>
  <c r="H22" i="1"/>
  <c r="G22" i="1"/>
  <c r="H20" i="1"/>
  <c r="G20" i="1"/>
  <c r="H14" i="1"/>
  <c r="H12" i="1"/>
  <c r="H10" i="1"/>
  <c r="H8" i="1"/>
  <c r="H6" i="1"/>
  <c r="G14" i="1"/>
  <c r="G12" i="1"/>
  <c r="G10" i="1"/>
  <c r="G8" i="1"/>
  <c r="G6" i="1"/>
  <c r="F128" i="1"/>
  <c r="F126" i="1"/>
  <c r="F124" i="1"/>
  <c r="F120" i="1"/>
  <c r="X28" i="1"/>
  <c r="X26" i="1"/>
  <c r="X24" i="1"/>
  <c r="X22" i="1"/>
  <c r="X20" i="1"/>
  <c r="X14" i="1"/>
  <c r="X12" i="1"/>
  <c r="X10" i="1"/>
  <c r="X8" i="1"/>
  <c r="X6" i="1"/>
  <c r="O100" i="1"/>
  <c r="O98" i="1"/>
  <c r="O96" i="1"/>
  <c r="O94" i="1"/>
  <c r="O92" i="1"/>
  <c r="O86" i="1"/>
  <c r="O84" i="1"/>
  <c r="O82" i="1"/>
  <c r="O80" i="1"/>
  <c r="O78" i="1"/>
  <c r="O72" i="1"/>
  <c r="O70" i="1"/>
  <c r="O68" i="1"/>
  <c r="O66" i="1"/>
  <c r="O64" i="1"/>
  <c r="F114" i="1"/>
  <c r="F112" i="1"/>
  <c r="F110" i="1"/>
  <c r="F108" i="1"/>
  <c r="F106" i="1"/>
  <c r="F100" i="1"/>
  <c r="F98" i="1"/>
  <c r="F96" i="1"/>
  <c r="F94" i="1"/>
  <c r="F92" i="1"/>
  <c r="F86" i="1"/>
  <c r="F84" i="1"/>
  <c r="F82" i="1"/>
  <c r="F80" i="1"/>
  <c r="F78" i="1"/>
  <c r="F72" i="1"/>
  <c r="F70" i="1"/>
  <c r="F68" i="1"/>
  <c r="F66" i="1"/>
  <c r="F64" i="1"/>
  <c r="O56" i="1"/>
  <c r="O54" i="1"/>
  <c r="O52" i="1"/>
  <c r="O50" i="1"/>
  <c r="O48" i="1"/>
  <c r="O42" i="1"/>
  <c r="O40" i="1"/>
  <c r="O38" i="1"/>
  <c r="O36" i="1"/>
  <c r="O34" i="1"/>
  <c r="O28" i="1"/>
  <c r="O26" i="1"/>
  <c r="O24" i="1"/>
  <c r="O22" i="1"/>
  <c r="O20" i="1"/>
  <c r="O14" i="1"/>
  <c r="O12" i="1"/>
  <c r="O10" i="1"/>
  <c r="O8" i="1"/>
  <c r="O6" i="1"/>
  <c r="F56" i="1"/>
  <c r="F54" i="1"/>
  <c r="F52" i="1"/>
  <c r="F50" i="1"/>
  <c r="F48" i="1"/>
  <c r="F42" i="1"/>
  <c r="F40" i="1"/>
  <c r="F38" i="1"/>
  <c r="F36" i="1"/>
  <c r="F34" i="1"/>
  <c r="F28" i="1"/>
  <c r="F26" i="1"/>
  <c r="F24" i="1"/>
  <c r="F22" i="1"/>
  <c r="F20" i="1"/>
  <c r="F10" i="1"/>
  <c r="F14" i="1"/>
  <c r="F12" i="1"/>
  <c r="F8" i="1"/>
  <c r="F6" i="1"/>
</calcChain>
</file>

<file path=xl/sharedStrings.xml><?xml version="1.0" encoding="utf-8"?>
<sst xmlns="http://schemas.openxmlformats.org/spreadsheetml/2006/main" count="615" uniqueCount="130">
  <si>
    <t>Type 1</t>
  </si>
  <si>
    <t>Davion</t>
  </si>
  <si>
    <t>Kurita</t>
  </si>
  <si>
    <t>Liao</t>
  </si>
  <si>
    <t>Marik</t>
  </si>
  <si>
    <t>Steiner</t>
  </si>
  <si>
    <t>Valkyrie QA</t>
  </si>
  <si>
    <t>Valkyrie QF</t>
  </si>
  <si>
    <t>TOTAL BV</t>
  </si>
  <si>
    <t>Whitworth 1</t>
  </si>
  <si>
    <t>Javelin 10N</t>
  </si>
  <si>
    <t>Javelin 10F</t>
  </si>
  <si>
    <t>Stinger 3R</t>
  </si>
  <si>
    <t>All base variants, unless 2 of the same Mech appear in a lance, then every other one after the first is the "least bad" Faction Variant (if any)</t>
  </si>
  <si>
    <t>Stinger 3G</t>
  </si>
  <si>
    <t>Wasp 1A</t>
  </si>
  <si>
    <t>Trebuchet 5N</t>
  </si>
  <si>
    <t>Type 2</t>
  </si>
  <si>
    <t>Wasp 1D</t>
  </si>
  <si>
    <t>Wasp 1K</t>
  </si>
  <si>
    <t>Wasp 1L</t>
  </si>
  <si>
    <t>Spider 5V</t>
  </si>
  <si>
    <t>Type 3</t>
  </si>
  <si>
    <t>Panther 9R</t>
  </si>
  <si>
    <t>Assassin 21</t>
  </si>
  <si>
    <t>Jenner  D</t>
  </si>
  <si>
    <t>Clint 3T</t>
  </si>
  <si>
    <t>Hermes II 2S</t>
  </si>
  <si>
    <t>Cicada 2A</t>
  </si>
  <si>
    <t>Locust 1V</t>
  </si>
  <si>
    <t>Locust 1M</t>
  </si>
  <si>
    <t>Locust 1E</t>
  </si>
  <si>
    <t>Jenner D</t>
  </si>
  <si>
    <t>Commando 2D</t>
  </si>
  <si>
    <t>Commando 1B</t>
  </si>
  <si>
    <t>Ostscout 7J</t>
  </si>
  <si>
    <t>Type 4</t>
  </si>
  <si>
    <t>LIGHT LANCES</t>
  </si>
  <si>
    <t>MEDIUM LANCES</t>
  </si>
  <si>
    <t>Dervish 6M</t>
  </si>
  <si>
    <t>Trebuchet 5S</t>
  </si>
  <si>
    <t>Trebuchet 7K</t>
  </si>
  <si>
    <t>Catapult C1</t>
  </si>
  <si>
    <t>Catapult C4</t>
  </si>
  <si>
    <t>Enforcer 4R</t>
  </si>
  <si>
    <t>Assassin 101</t>
  </si>
  <si>
    <t>Hunchback 4G</t>
  </si>
  <si>
    <t>Hunchback 4P</t>
  </si>
  <si>
    <t>Rifleman 3N</t>
  </si>
  <si>
    <t>Phoenix Hawk 1</t>
  </si>
  <si>
    <t>Blackjack 1</t>
  </si>
  <si>
    <t>Vindicator 1R</t>
  </si>
  <si>
    <t>Hermes II 2M</t>
  </si>
  <si>
    <t>Centurion A</t>
  </si>
  <si>
    <t>Hatchetman 3F</t>
  </si>
  <si>
    <t>Griffin 1N</t>
  </si>
  <si>
    <t>Wolverine 6R</t>
  </si>
  <si>
    <t>Jenner F</t>
  </si>
  <si>
    <t>Shadow Hawk 2H</t>
  </si>
  <si>
    <t>HEAVY LANCES</t>
  </si>
  <si>
    <t>ASSAULT LANCES</t>
  </si>
  <si>
    <t>Scorpion 1N</t>
  </si>
  <si>
    <t>Type 5</t>
  </si>
  <si>
    <t>Type 6</t>
  </si>
  <si>
    <t>Crusader 3R</t>
  </si>
  <si>
    <t>Crusader 3D</t>
  </si>
  <si>
    <t>Dragon 1N</t>
  </si>
  <si>
    <t>Archer 2R</t>
  </si>
  <si>
    <t>Thunderbolt 5S</t>
  </si>
  <si>
    <t>Quickdraw 4G</t>
  </si>
  <si>
    <t>Ostsol 4D</t>
  </si>
  <si>
    <t>Ostroc 2C</t>
  </si>
  <si>
    <t>JagerMech S</t>
  </si>
  <si>
    <t>Grasshopper 5H</t>
  </si>
  <si>
    <t>Wolverine 6M</t>
  </si>
  <si>
    <t>Quickdraw 4H</t>
  </si>
  <si>
    <t>Warhammer 6R</t>
  </si>
  <si>
    <t>Marauder 3R</t>
  </si>
  <si>
    <t>Battlemaster 1G</t>
  </si>
  <si>
    <t>Awesome 8Q</t>
  </si>
  <si>
    <t>Orion K</t>
  </si>
  <si>
    <t>Victor 9B</t>
  </si>
  <si>
    <t>Victor 9A1</t>
  </si>
  <si>
    <t>Marauder 3M</t>
  </si>
  <si>
    <t>Goliath 1H</t>
  </si>
  <si>
    <t>Zeus 6S</t>
  </si>
  <si>
    <t>Zeus 6T</t>
  </si>
  <si>
    <t>Banshee 3S</t>
  </si>
  <si>
    <t>Atlas D</t>
  </si>
  <si>
    <t>Charger 1A1</t>
  </si>
  <si>
    <t>Stalker 3F</t>
  </si>
  <si>
    <t>Cyclops 10Z</t>
  </si>
  <si>
    <t>MEDIAN</t>
  </si>
  <si>
    <t>MEAN</t>
  </si>
  <si>
    <t>OVERALL Type 1 LANCE</t>
  </si>
  <si>
    <t>OVERALL Type 2 LANCE</t>
  </si>
  <si>
    <t>OVERALL Type 3 LANCE</t>
  </si>
  <si>
    <t>OVERALL Type 4 LANCE</t>
  </si>
  <si>
    <t>OVERALL Type 5 LANCE</t>
  </si>
  <si>
    <t>OVERALL Type 6 LANCE</t>
  </si>
  <si>
    <t>OVERALL RESULTS</t>
  </si>
  <si>
    <t>Light Lances</t>
  </si>
  <si>
    <t>Medium Lances</t>
  </si>
  <si>
    <t>Heavy Lances</t>
  </si>
  <si>
    <t>Assault Lances</t>
  </si>
  <si>
    <t>Davion (all)</t>
  </si>
  <si>
    <t>Kurita (all)</t>
  </si>
  <si>
    <t>Liao (all)</t>
  </si>
  <si>
    <t>Marik (all)</t>
  </si>
  <si>
    <t>Steiner (all)</t>
  </si>
  <si>
    <t>Davion Light</t>
  </si>
  <si>
    <t xml:space="preserve">Davion Medium </t>
  </si>
  <si>
    <t>Davion Heavy</t>
  </si>
  <si>
    <t>Davion Assault</t>
  </si>
  <si>
    <t>Kurita Light</t>
  </si>
  <si>
    <t>Kurita Medium</t>
  </si>
  <si>
    <t>Kurita Heavy</t>
  </si>
  <si>
    <t>Kurita Assault</t>
  </si>
  <si>
    <t>Liao Light</t>
  </si>
  <si>
    <t>Liao Medium</t>
  </si>
  <si>
    <t>Liao Heavy</t>
  </si>
  <si>
    <t>Liao Assault</t>
  </si>
  <si>
    <t>Marik Light</t>
  </si>
  <si>
    <t>Marik Medium</t>
  </si>
  <si>
    <t>Marik Heavy</t>
  </si>
  <si>
    <t>Marik Assault</t>
  </si>
  <si>
    <t>Steiner Light</t>
  </si>
  <si>
    <t>Steiner Medium</t>
  </si>
  <si>
    <t>Steiner Heavy</t>
  </si>
  <si>
    <t>Steiner Assault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</si>
</sst>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1" fontId="0" fillId="0" borderId="1" xfId="0" applyNumberFormat="1" applyBorder="1"/>
    <xf numFmtId="1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1" fillId="0" borderId="0" xfId="0" applyNumberFormat="1" applyFont="1" applyAlignment="1">
      <alignment horizontal="right"/>
    </xf>
    <xf numFmtId="1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0"/>
  <sheetViews>
    <sheetView tabSelected="1" topLeftCell="A23" zoomScale="70" zoomScaleNormal="70" workbookViewId="0">
      <selection activeCell="T52" sqref="T52:V75"/>
    </sheetView>
  </sheetViews>
  <sheetFormatPr defaultRowHeight="15" x14ac:dyDescent="0.25"/>
  <cols>
    <col min="1" max="1" width="9.140625" style="1"/>
    <col min="2" max="5" width="16.42578125" style="1" customWidth="1"/>
    <col min="6" max="6" width="10.28515625" style="1" customWidth="1"/>
    <col min="7" max="10" width="9.140625" style="1"/>
    <col min="11" max="14" width="16.42578125" style="1" customWidth="1"/>
    <col min="15" max="15" width="10.28515625" style="1" customWidth="1"/>
    <col min="16" max="19" width="9.140625" style="1"/>
    <col min="20" max="23" width="16.42578125" style="1" customWidth="1"/>
    <col min="24" max="24" width="10.28515625" style="1" customWidth="1"/>
    <col min="25" max="16384" width="9.140625" style="1"/>
  </cols>
  <sheetData>
    <row r="1" spans="1:26" x14ac:dyDescent="0.25">
      <c r="A1" s="1" t="s">
        <v>13</v>
      </c>
    </row>
    <row r="3" spans="1:26" x14ac:dyDescent="0.25">
      <c r="B3" s="1" t="s">
        <v>37</v>
      </c>
      <c r="K3" s="1" t="s">
        <v>38</v>
      </c>
    </row>
    <row r="4" spans="1:26" x14ac:dyDescent="0.25">
      <c r="A4" s="1" t="s">
        <v>0</v>
      </c>
      <c r="F4" s="1" t="s">
        <v>8</v>
      </c>
      <c r="J4" s="1" t="s">
        <v>0</v>
      </c>
      <c r="O4" s="1" t="s">
        <v>8</v>
      </c>
      <c r="S4" s="1" t="s">
        <v>62</v>
      </c>
      <c r="X4" s="1" t="s">
        <v>8</v>
      </c>
    </row>
    <row r="5" spans="1:26" x14ac:dyDescent="0.25">
      <c r="A5" s="2" t="s">
        <v>1</v>
      </c>
      <c r="B5" s="3" t="s">
        <v>6</v>
      </c>
      <c r="C5" s="3" t="s">
        <v>6</v>
      </c>
      <c r="D5" s="3" t="s">
        <v>6</v>
      </c>
      <c r="E5" s="3" t="s">
        <v>7</v>
      </c>
      <c r="G5" s="1" t="s">
        <v>92</v>
      </c>
      <c r="H5" s="1" t="s">
        <v>93</v>
      </c>
      <c r="J5" s="2" t="s">
        <v>1</v>
      </c>
      <c r="K5" s="3" t="s">
        <v>9</v>
      </c>
      <c r="L5" s="3" t="s">
        <v>9</v>
      </c>
      <c r="M5" s="3" t="s">
        <v>39</v>
      </c>
      <c r="N5" s="3" t="s">
        <v>39</v>
      </c>
      <c r="P5" s="1" t="s">
        <v>92</v>
      </c>
      <c r="Q5" s="1" t="s">
        <v>93</v>
      </c>
      <c r="S5" s="2" t="s">
        <v>1</v>
      </c>
      <c r="T5" s="3" t="s">
        <v>54</v>
      </c>
      <c r="U5" s="3" t="s">
        <v>24</v>
      </c>
      <c r="V5" s="3" t="s">
        <v>45</v>
      </c>
      <c r="W5" s="3" t="s">
        <v>12</v>
      </c>
      <c r="Y5" s="1" t="s">
        <v>92</v>
      </c>
      <c r="Z5" s="1" t="s">
        <v>93</v>
      </c>
    </row>
    <row r="6" spans="1:26" s="5" customFormat="1" x14ac:dyDescent="0.25">
      <c r="A6" s="4"/>
      <c r="B6" s="5">
        <v>723</v>
      </c>
      <c r="C6" s="5">
        <v>723</v>
      </c>
      <c r="D6" s="5">
        <v>723</v>
      </c>
      <c r="E6" s="5">
        <v>653</v>
      </c>
      <c r="F6" s="5">
        <f>SUM(B6:E6)</f>
        <v>2822</v>
      </c>
      <c r="G6" s="5">
        <f>MEDIAN(B6,C6,D6,E6)</f>
        <v>723</v>
      </c>
      <c r="H6" s="5">
        <f>AVERAGE(B6,C6,D6,E6)</f>
        <v>705.5</v>
      </c>
      <c r="J6" s="4"/>
      <c r="K6" s="5">
        <v>982</v>
      </c>
      <c r="L6" s="5">
        <v>982</v>
      </c>
      <c r="M6" s="5">
        <v>1146</v>
      </c>
      <c r="N6" s="5">
        <v>1146</v>
      </c>
      <c r="O6" s="5">
        <f>SUM(K6:N6)</f>
        <v>4256</v>
      </c>
      <c r="P6" s="5">
        <f>MEDIAN(K6,L6,M6,N6)</f>
        <v>1064</v>
      </c>
      <c r="Q6" s="5">
        <f>AVERAGE(K6,L6,M6,N6)</f>
        <v>1064</v>
      </c>
      <c r="S6" s="4"/>
      <c r="T6" s="5">
        <v>854</v>
      </c>
      <c r="U6" s="5">
        <v>749</v>
      </c>
      <c r="V6" s="5">
        <v>757</v>
      </c>
      <c r="W6" s="5">
        <v>359</v>
      </c>
      <c r="X6" s="5">
        <f>SUM(T6:W6)</f>
        <v>2719</v>
      </c>
      <c r="Y6" s="5">
        <f>MEDIAN(T6,U6,V6,W6)</f>
        <v>753</v>
      </c>
      <c r="Z6" s="5">
        <f>AVERAGE(T6,U6,V6,W6)</f>
        <v>679.75</v>
      </c>
    </row>
    <row r="7" spans="1:26" x14ac:dyDescent="0.25">
      <c r="A7" s="2" t="s">
        <v>2</v>
      </c>
      <c r="B7" s="3" t="s">
        <v>9</v>
      </c>
      <c r="C7" s="3" t="s">
        <v>10</v>
      </c>
      <c r="D7" s="3" t="s">
        <v>11</v>
      </c>
      <c r="E7" s="3" t="s">
        <v>12</v>
      </c>
      <c r="J7" s="2" t="s">
        <v>2</v>
      </c>
      <c r="K7" s="3" t="s">
        <v>16</v>
      </c>
      <c r="L7" s="3" t="s">
        <v>16</v>
      </c>
      <c r="M7" s="3" t="s">
        <v>40</v>
      </c>
      <c r="N7" s="3" t="s">
        <v>41</v>
      </c>
      <c r="S7" s="2" t="s">
        <v>2</v>
      </c>
      <c r="T7" s="3" t="s">
        <v>55</v>
      </c>
      <c r="U7" s="3" t="s">
        <v>23</v>
      </c>
      <c r="V7" s="3" t="s">
        <v>23</v>
      </c>
      <c r="W7" s="3" t="s">
        <v>15</v>
      </c>
    </row>
    <row r="8" spans="1:26" s="5" customFormat="1" x14ac:dyDescent="0.25">
      <c r="A8" s="4"/>
      <c r="B8" s="5">
        <v>982</v>
      </c>
      <c r="C8" s="5">
        <v>594</v>
      </c>
      <c r="D8" s="5">
        <v>835</v>
      </c>
      <c r="E8" s="5">
        <v>359</v>
      </c>
      <c r="F8" s="5">
        <f>SUM(B8:E8)</f>
        <v>2770</v>
      </c>
      <c r="G8" s="5">
        <f>MEDIAN(B8,C8,D8,E8)</f>
        <v>714.5</v>
      </c>
      <c r="H8" s="5">
        <f>AVERAGE(B8,C8,D8,E8)</f>
        <v>692.5</v>
      </c>
      <c r="J8" s="4"/>
      <c r="K8" s="5">
        <v>1191</v>
      </c>
      <c r="L8" s="5">
        <v>1191</v>
      </c>
      <c r="M8" s="5">
        <v>948</v>
      </c>
      <c r="N8" s="5">
        <v>996</v>
      </c>
      <c r="O8" s="5">
        <f>SUM(K8:N8)</f>
        <v>4326</v>
      </c>
      <c r="P8" s="5">
        <f>MEDIAN(K8,L8,M8,N8)</f>
        <v>1093.5</v>
      </c>
      <c r="Q8" s="5">
        <f>AVERAGE(K8,L8,M8,N8)</f>
        <v>1081.5</v>
      </c>
      <c r="S8" s="4"/>
      <c r="T8" s="5">
        <v>1272</v>
      </c>
      <c r="U8" s="5">
        <v>769</v>
      </c>
      <c r="V8" s="5">
        <v>769</v>
      </c>
      <c r="W8" s="5">
        <v>384</v>
      </c>
      <c r="X8" s="5">
        <f>SUM(T8:W8)</f>
        <v>3194</v>
      </c>
      <c r="Y8" s="5">
        <f>MEDIAN(T8,U8,V8,W8)</f>
        <v>769</v>
      </c>
      <c r="Z8" s="5">
        <f>AVERAGE(T8,U8,V8,W8)</f>
        <v>798.5</v>
      </c>
    </row>
    <row r="9" spans="1:26" x14ac:dyDescent="0.25">
      <c r="A9" s="2" t="s">
        <v>3</v>
      </c>
      <c r="B9" s="3" t="s">
        <v>16</v>
      </c>
      <c r="C9" s="3" t="s">
        <v>10</v>
      </c>
      <c r="D9" s="3" t="s">
        <v>12</v>
      </c>
      <c r="E9" s="3" t="s">
        <v>15</v>
      </c>
      <c r="J9" s="2" t="s">
        <v>3</v>
      </c>
      <c r="K9" s="3" t="s">
        <v>42</v>
      </c>
      <c r="L9" s="3" t="s">
        <v>39</v>
      </c>
      <c r="M9" s="3" t="s">
        <v>9</v>
      </c>
      <c r="N9" s="3" t="s">
        <v>9</v>
      </c>
      <c r="S9" s="2" t="s">
        <v>3</v>
      </c>
      <c r="T9" s="3" t="s">
        <v>61</v>
      </c>
      <c r="U9" s="3" t="s">
        <v>26</v>
      </c>
      <c r="V9" s="3" t="s">
        <v>32</v>
      </c>
      <c r="W9" s="3" t="s">
        <v>15</v>
      </c>
    </row>
    <row r="10" spans="1:26" s="5" customFormat="1" x14ac:dyDescent="0.25">
      <c r="A10" s="4"/>
      <c r="B10" s="5">
        <v>1191</v>
      </c>
      <c r="C10" s="5">
        <v>594</v>
      </c>
      <c r="D10" s="5">
        <v>359</v>
      </c>
      <c r="E10" s="5">
        <v>384</v>
      </c>
      <c r="F10" s="5">
        <f>SUM(B10:E10)</f>
        <v>2528</v>
      </c>
      <c r="G10" s="5">
        <f>MEDIAN(B10,C10,D10,E10)</f>
        <v>489</v>
      </c>
      <c r="H10" s="5">
        <f>AVERAGE(B10,C10,D10,E10)</f>
        <v>632</v>
      </c>
      <c r="J10" s="4"/>
      <c r="K10" s="5">
        <v>1399</v>
      </c>
      <c r="L10" s="5">
        <v>1146</v>
      </c>
      <c r="M10" s="5">
        <v>982</v>
      </c>
      <c r="N10" s="5">
        <v>982</v>
      </c>
      <c r="O10" s="5">
        <f>SUM(K10:N10)</f>
        <v>4509</v>
      </c>
      <c r="P10" s="5">
        <f>MEDIAN(K10,L10,M10,N10)</f>
        <v>1064</v>
      </c>
      <c r="Q10" s="5">
        <f>AVERAGE(K10,L10,M10,N10)</f>
        <v>1127.25</v>
      </c>
      <c r="S10" s="4"/>
      <c r="T10" s="5">
        <v>1019</v>
      </c>
      <c r="U10" s="5">
        <v>770</v>
      </c>
      <c r="V10" s="5">
        <v>875</v>
      </c>
      <c r="W10" s="5">
        <v>384</v>
      </c>
      <c r="X10" s="5">
        <f>SUM(T10:W10)</f>
        <v>3048</v>
      </c>
      <c r="Y10" s="5">
        <f>MEDIAN(T10,U10,V10,W10)</f>
        <v>822.5</v>
      </c>
      <c r="Z10" s="5">
        <f>AVERAGE(T10,U10,V10,W10)</f>
        <v>762</v>
      </c>
    </row>
    <row r="11" spans="1:26" x14ac:dyDescent="0.25">
      <c r="A11" s="2" t="s">
        <v>4</v>
      </c>
      <c r="B11" s="3" t="s">
        <v>9</v>
      </c>
      <c r="C11" s="3" t="s">
        <v>9</v>
      </c>
      <c r="D11" s="3" t="s">
        <v>12</v>
      </c>
      <c r="E11" s="3" t="s">
        <v>14</v>
      </c>
      <c r="J11" s="2" t="s">
        <v>4</v>
      </c>
      <c r="K11" s="3" t="s">
        <v>42</v>
      </c>
      <c r="L11" s="3" t="s">
        <v>43</v>
      </c>
      <c r="M11" s="3" t="s">
        <v>9</v>
      </c>
      <c r="N11" s="3" t="s">
        <v>9</v>
      </c>
      <c r="S11" s="2" t="s">
        <v>4</v>
      </c>
      <c r="T11" s="3" t="s">
        <v>27</v>
      </c>
      <c r="U11" s="3" t="s">
        <v>52</v>
      </c>
      <c r="V11" s="3" t="s">
        <v>27</v>
      </c>
      <c r="W11" s="3" t="s">
        <v>12</v>
      </c>
    </row>
    <row r="12" spans="1:26" s="5" customFormat="1" x14ac:dyDescent="0.25">
      <c r="A12" s="4"/>
      <c r="B12" s="5">
        <v>982</v>
      </c>
      <c r="C12" s="5">
        <v>982</v>
      </c>
      <c r="D12" s="5">
        <v>359</v>
      </c>
      <c r="E12" s="5">
        <v>497</v>
      </c>
      <c r="F12" s="5">
        <f>SUM(B12:E12)</f>
        <v>2820</v>
      </c>
      <c r="G12" s="5">
        <f>MEDIAN(B12,C12,D12,E12)</f>
        <v>739.5</v>
      </c>
      <c r="H12" s="5">
        <f>AVERAGE(B12,C12,D12,E12)</f>
        <v>705</v>
      </c>
      <c r="J12" s="4"/>
      <c r="K12" s="5">
        <v>1399</v>
      </c>
      <c r="L12" s="5">
        <v>1358</v>
      </c>
      <c r="M12" s="5">
        <v>982</v>
      </c>
      <c r="N12" s="5">
        <v>982</v>
      </c>
      <c r="O12" s="5">
        <f>SUM(K12:N12)</f>
        <v>4721</v>
      </c>
      <c r="P12" s="5">
        <f>MEDIAN(K12,L12,M12,N12)</f>
        <v>1170</v>
      </c>
      <c r="Q12" s="5">
        <f>AVERAGE(K12,L12,M12,N12)</f>
        <v>1180.25</v>
      </c>
      <c r="S12" s="4"/>
      <c r="T12" s="5">
        <v>784</v>
      </c>
      <c r="U12" s="5">
        <v>910</v>
      </c>
      <c r="V12" s="5">
        <v>784</v>
      </c>
      <c r="W12" s="5">
        <v>359</v>
      </c>
      <c r="X12" s="5">
        <f>SUM(T12:W12)</f>
        <v>2837</v>
      </c>
      <c r="Y12" s="5">
        <f>MEDIAN(T12,U12,V12,W12)</f>
        <v>784</v>
      </c>
      <c r="Z12" s="5">
        <f>AVERAGE(T12,U12,V12,W12)</f>
        <v>709.25</v>
      </c>
    </row>
    <row r="13" spans="1:26" x14ac:dyDescent="0.25">
      <c r="A13" s="2" t="s">
        <v>5</v>
      </c>
      <c r="B13" s="3" t="s">
        <v>9</v>
      </c>
      <c r="C13" s="3" t="s">
        <v>9</v>
      </c>
      <c r="D13" s="3" t="s">
        <v>12</v>
      </c>
      <c r="E13" s="3" t="s">
        <v>15</v>
      </c>
      <c r="J13" s="2" t="s">
        <v>5</v>
      </c>
      <c r="K13" s="3" t="s">
        <v>9</v>
      </c>
      <c r="L13" s="3" t="s">
        <v>9</v>
      </c>
      <c r="M13" s="3" t="s">
        <v>16</v>
      </c>
      <c r="N13" s="3" t="s">
        <v>42</v>
      </c>
      <c r="S13" s="2" t="s">
        <v>5</v>
      </c>
      <c r="T13" s="3" t="s">
        <v>56</v>
      </c>
      <c r="U13" s="3" t="s">
        <v>10</v>
      </c>
      <c r="V13" s="3" t="s">
        <v>11</v>
      </c>
      <c r="W13" s="3" t="s">
        <v>10</v>
      </c>
    </row>
    <row r="14" spans="1:26" s="5" customFormat="1" x14ac:dyDescent="0.25">
      <c r="B14" s="5">
        <v>982</v>
      </c>
      <c r="C14" s="5">
        <v>982</v>
      </c>
      <c r="D14" s="5">
        <v>359</v>
      </c>
      <c r="E14" s="5">
        <v>384</v>
      </c>
      <c r="F14" s="5">
        <f>SUM(B14:E14)</f>
        <v>2707</v>
      </c>
      <c r="G14" s="5">
        <f>MEDIAN(B14,C14,D14,E14)</f>
        <v>683</v>
      </c>
      <c r="H14" s="5">
        <f>AVERAGE(B14,C14,D14,E14)</f>
        <v>676.75</v>
      </c>
      <c r="K14" s="5">
        <v>982</v>
      </c>
      <c r="L14" s="5">
        <v>982</v>
      </c>
      <c r="M14" s="5">
        <v>1191</v>
      </c>
      <c r="N14" s="5">
        <v>1399</v>
      </c>
      <c r="O14" s="5">
        <f>SUM(K14:N14)</f>
        <v>4554</v>
      </c>
      <c r="P14" s="5">
        <f>MEDIAN(K14,L14,M14,N14)</f>
        <v>1086.5</v>
      </c>
      <c r="Q14" s="5">
        <f>AVERAGE(K14,L14,M14,N14)</f>
        <v>1138.5</v>
      </c>
      <c r="T14" s="5">
        <v>1101</v>
      </c>
      <c r="U14" s="5">
        <v>594</v>
      </c>
      <c r="V14" s="5">
        <v>835</v>
      </c>
      <c r="W14" s="5">
        <v>594</v>
      </c>
      <c r="X14" s="5">
        <f>SUM(T14:W14)</f>
        <v>3124</v>
      </c>
      <c r="Y14" s="5">
        <f>MEDIAN(T14,U14,V14,W14)</f>
        <v>714.5</v>
      </c>
      <c r="Z14" s="5">
        <f>AVERAGE(T14,U14,V14,W14)</f>
        <v>781</v>
      </c>
    </row>
    <row r="15" spans="1:26" s="5" customFormat="1" ht="15.75" thickBot="1" x14ac:dyDescent="0.3">
      <c r="E15" s="4"/>
      <c r="F15" s="9" t="s">
        <v>94</v>
      </c>
      <c r="G15" s="2" t="s">
        <v>92</v>
      </c>
      <c r="H15" s="2" t="s">
        <v>93</v>
      </c>
      <c r="N15" s="4"/>
      <c r="O15" s="9" t="s">
        <v>94</v>
      </c>
      <c r="P15" s="2" t="s">
        <v>92</v>
      </c>
      <c r="Q15" s="2" t="s">
        <v>93</v>
      </c>
      <c r="W15" s="4"/>
      <c r="X15" s="9" t="s">
        <v>98</v>
      </c>
      <c r="Y15" s="2" t="s">
        <v>92</v>
      </c>
      <c r="Z15" s="2" t="s">
        <v>93</v>
      </c>
    </row>
    <row r="16" spans="1:26" s="5" customFormat="1" ht="15.75" thickBot="1" x14ac:dyDescent="0.3">
      <c r="E16" s="4"/>
      <c r="F16" s="4"/>
      <c r="G16" s="11">
        <f>MEDIAN(F14,F12,F10,F8,F6)</f>
        <v>2770</v>
      </c>
      <c r="H16" s="11">
        <f>AVERAGE(F14,F12,F10,F8,F6)</f>
        <v>2729.4</v>
      </c>
      <c r="N16" s="4"/>
      <c r="O16" s="4"/>
      <c r="P16" s="11">
        <f>MEDIAN(O14,O12,O10,O8,O6)</f>
        <v>4509</v>
      </c>
      <c r="Q16" s="10">
        <f>AVERAGE(O14,O12,O10,O8,O6)</f>
        <v>4473.2</v>
      </c>
      <c r="W16" s="4"/>
      <c r="X16" s="4"/>
      <c r="Y16" s="10">
        <f>MEDIAN(X14,X12,X10,X8,X6)</f>
        <v>3048</v>
      </c>
      <c r="Z16" s="10">
        <f>AVERAGE(X14,X12,X10,X8,X6)</f>
        <v>2984.4</v>
      </c>
    </row>
    <row r="17" spans="1:26" x14ac:dyDescent="0.25">
      <c r="N17" s="2"/>
      <c r="O17" s="2"/>
      <c r="P17" s="2"/>
      <c r="Q17" s="2"/>
    </row>
    <row r="18" spans="1:26" x14ac:dyDescent="0.25">
      <c r="A18" s="1" t="s">
        <v>17</v>
      </c>
      <c r="F18" s="1" t="s">
        <v>8</v>
      </c>
      <c r="J18" s="1" t="s">
        <v>17</v>
      </c>
      <c r="O18" s="1" t="s">
        <v>8</v>
      </c>
      <c r="S18" s="1" t="s">
        <v>63</v>
      </c>
      <c r="X18" s="1" t="s">
        <v>8</v>
      </c>
    </row>
    <row r="19" spans="1:26" x14ac:dyDescent="0.25">
      <c r="A19" s="2" t="s">
        <v>1</v>
      </c>
      <c r="B19" s="3" t="s">
        <v>15</v>
      </c>
      <c r="C19" s="3" t="s">
        <v>18</v>
      </c>
      <c r="D19" s="3" t="s">
        <v>12</v>
      </c>
      <c r="E19" s="3" t="s">
        <v>7</v>
      </c>
      <c r="G19" s="1" t="s">
        <v>92</v>
      </c>
      <c r="H19" s="1" t="s">
        <v>93</v>
      </c>
      <c r="J19" s="2" t="s">
        <v>1</v>
      </c>
      <c r="K19" s="3" t="s">
        <v>44</v>
      </c>
      <c r="L19" s="3" t="s">
        <v>44</v>
      </c>
      <c r="M19" s="3" t="s">
        <v>24</v>
      </c>
      <c r="N19" s="3" t="s">
        <v>45</v>
      </c>
      <c r="P19" s="1" t="s">
        <v>92</v>
      </c>
      <c r="Q19" s="1" t="s">
        <v>93</v>
      </c>
      <c r="S19" s="2" t="s">
        <v>1</v>
      </c>
      <c r="T19" s="3" t="s">
        <v>16</v>
      </c>
      <c r="U19" s="3" t="s">
        <v>9</v>
      </c>
      <c r="V19" s="3" t="s">
        <v>39</v>
      </c>
      <c r="W19" s="3" t="s">
        <v>58</v>
      </c>
      <c r="Y19" s="1" t="s">
        <v>92</v>
      </c>
      <c r="Z19" s="1" t="s">
        <v>93</v>
      </c>
    </row>
    <row r="20" spans="1:26" x14ac:dyDescent="0.25">
      <c r="A20" s="4"/>
      <c r="B20" s="5">
        <v>384</v>
      </c>
      <c r="C20" s="5">
        <v>403</v>
      </c>
      <c r="D20" s="5">
        <v>359</v>
      </c>
      <c r="E20" s="5">
        <v>653</v>
      </c>
      <c r="F20" s="5">
        <f>SUM(B20:E20)</f>
        <v>1799</v>
      </c>
      <c r="G20" s="5">
        <f>MEDIAN(B20,C20,D20,E20)</f>
        <v>393.5</v>
      </c>
      <c r="H20" s="5">
        <f>AVERAGE(B20,C20,D20,E20)</f>
        <v>449.75</v>
      </c>
      <c r="J20" s="4"/>
      <c r="K20" s="5">
        <v>1032</v>
      </c>
      <c r="L20" s="5">
        <v>1032</v>
      </c>
      <c r="M20" s="5">
        <v>749</v>
      </c>
      <c r="N20" s="5">
        <v>757</v>
      </c>
      <c r="O20" s="5">
        <f>SUM(K20:N20)</f>
        <v>3570</v>
      </c>
      <c r="P20" s="5">
        <f>MEDIAN(K20,L20,M20,N20)</f>
        <v>894.5</v>
      </c>
      <c r="Q20" s="5">
        <f>AVERAGE(K20,L20,M20,N20)</f>
        <v>892.5</v>
      </c>
      <c r="S20" s="4"/>
      <c r="T20" s="5">
        <v>1191</v>
      </c>
      <c r="U20" s="5">
        <v>982</v>
      </c>
      <c r="V20" s="5">
        <v>1146</v>
      </c>
      <c r="W20" s="5">
        <v>1064</v>
      </c>
      <c r="X20" s="5">
        <f>SUM(T20:W20)</f>
        <v>4383</v>
      </c>
      <c r="Y20" s="5">
        <f>MEDIAN(T20,U20,V20,W20)</f>
        <v>1105</v>
      </c>
      <c r="Z20" s="5">
        <f>AVERAGE(T20,U20,V20,W20)</f>
        <v>1095.75</v>
      </c>
    </row>
    <row r="21" spans="1:26" x14ac:dyDescent="0.25">
      <c r="A21" s="2" t="s">
        <v>2</v>
      </c>
      <c r="B21" s="3" t="s">
        <v>15</v>
      </c>
      <c r="C21" s="3" t="s">
        <v>12</v>
      </c>
      <c r="D21" s="3" t="s">
        <v>19</v>
      </c>
      <c r="E21" s="3" t="s">
        <v>21</v>
      </c>
      <c r="J21" s="2" t="s">
        <v>2</v>
      </c>
      <c r="K21" s="3" t="s">
        <v>46</v>
      </c>
      <c r="L21" s="3" t="s">
        <v>47</v>
      </c>
      <c r="M21" s="3" t="s">
        <v>48</v>
      </c>
      <c r="N21" s="3" t="s">
        <v>12</v>
      </c>
      <c r="S21" s="2" t="s">
        <v>2</v>
      </c>
      <c r="T21" s="3" t="s">
        <v>61</v>
      </c>
      <c r="U21" s="3" t="s">
        <v>46</v>
      </c>
      <c r="V21" s="3" t="s">
        <v>49</v>
      </c>
      <c r="W21" s="3" t="s">
        <v>9</v>
      </c>
    </row>
    <row r="22" spans="1:26" x14ac:dyDescent="0.25">
      <c r="A22" s="4"/>
      <c r="B22" s="5">
        <v>384</v>
      </c>
      <c r="C22" s="5">
        <v>359</v>
      </c>
      <c r="D22" s="5">
        <v>376</v>
      </c>
      <c r="E22" s="5">
        <v>622</v>
      </c>
      <c r="F22" s="5">
        <f>SUM(B22:E22)</f>
        <v>1741</v>
      </c>
      <c r="G22" s="5">
        <f>MEDIAN(B22,C22,D22,E22)</f>
        <v>380</v>
      </c>
      <c r="H22" s="5">
        <f>AVERAGE(B22,C22,D22,E22)</f>
        <v>435.25</v>
      </c>
      <c r="J22" s="4"/>
      <c r="K22" s="5">
        <v>1041</v>
      </c>
      <c r="L22" s="5">
        <v>1138</v>
      </c>
      <c r="M22" s="5">
        <v>1039</v>
      </c>
      <c r="N22" s="5">
        <v>359</v>
      </c>
      <c r="O22" s="5">
        <f>SUM(K22:N22)</f>
        <v>3577</v>
      </c>
      <c r="P22" s="5">
        <f>MEDIAN(K22,L22,M22,N22)</f>
        <v>1040</v>
      </c>
      <c r="Q22" s="5">
        <f>AVERAGE(K22,L22,M22,N22)</f>
        <v>894.25</v>
      </c>
      <c r="S22" s="4"/>
      <c r="T22" s="5">
        <v>1019</v>
      </c>
      <c r="U22" s="5">
        <v>1041</v>
      </c>
      <c r="V22" s="5">
        <v>1041</v>
      </c>
      <c r="W22" s="5">
        <v>982</v>
      </c>
      <c r="X22" s="5">
        <f>SUM(T22:W22)</f>
        <v>4083</v>
      </c>
      <c r="Y22" s="5">
        <f>MEDIAN(T22,U22,V22,W22)</f>
        <v>1030</v>
      </c>
      <c r="Z22" s="5">
        <f>AVERAGE(T22,U22,V22,W22)</f>
        <v>1020.75</v>
      </c>
    </row>
    <row r="23" spans="1:26" x14ac:dyDescent="0.25">
      <c r="A23" s="2" t="s">
        <v>3</v>
      </c>
      <c r="B23" s="3" t="s">
        <v>15</v>
      </c>
      <c r="C23" s="3" t="s">
        <v>12</v>
      </c>
      <c r="D23" s="3" t="s">
        <v>20</v>
      </c>
      <c r="E23" s="3" t="s">
        <v>14</v>
      </c>
      <c r="J23" s="2" t="s">
        <v>3</v>
      </c>
      <c r="K23" s="3" t="s">
        <v>51</v>
      </c>
      <c r="L23" s="3" t="s">
        <v>26</v>
      </c>
      <c r="M23" s="3" t="s">
        <v>49</v>
      </c>
      <c r="N23" s="3" t="s">
        <v>50</v>
      </c>
      <c r="S23" s="2" t="s">
        <v>3</v>
      </c>
      <c r="T23" s="3" t="s">
        <v>55</v>
      </c>
      <c r="U23" s="3" t="s">
        <v>9</v>
      </c>
      <c r="V23" s="3" t="s">
        <v>50</v>
      </c>
      <c r="W23" s="3" t="s">
        <v>51</v>
      </c>
    </row>
    <row r="24" spans="1:26" x14ac:dyDescent="0.25">
      <c r="A24" s="4"/>
      <c r="B24" s="5">
        <v>384</v>
      </c>
      <c r="C24" s="5">
        <v>359</v>
      </c>
      <c r="D24" s="5">
        <v>335</v>
      </c>
      <c r="E24" s="5">
        <v>497</v>
      </c>
      <c r="F24" s="5">
        <f>SUM(B24:E24)</f>
        <v>1575</v>
      </c>
      <c r="G24" s="5">
        <f>MEDIAN(B24,C24,D24,E24)</f>
        <v>371.5</v>
      </c>
      <c r="H24" s="5">
        <f>AVERAGE(B24,C24,D24,E24)</f>
        <v>393.75</v>
      </c>
      <c r="J24" s="4"/>
      <c r="K24" s="5">
        <v>1024</v>
      </c>
      <c r="L24" s="5">
        <v>770</v>
      </c>
      <c r="M24" s="5">
        <v>1041</v>
      </c>
      <c r="N24" s="5">
        <v>949</v>
      </c>
      <c r="O24" s="5">
        <f>SUM(K24:N24)</f>
        <v>3784</v>
      </c>
      <c r="P24" s="5">
        <f>MEDIAN(K24,L24,M24,N24)</f>
        <v>986.5</v>
      </c>
      <c r="Q24" s="5">
        <f>AVERAGE(K24,L24,M24,N24)</f>
        <v>946</v>
      </c>
      <c r="S24" s="4"/>
      <c r="T24" s="5">
        <v>1272</v>
      </c>
      <c r="U24" s="5">
        <v>982</v>
      </c>
      <c r="V24" s="5">
        <v>949</v>
      </c>
      <c r="W24" s="5">
        <v>1024</v>
      </c>
      <c r="X24" s="5">
        <f>SUM(T24:W24)</f>
        <v>4227</v>
      </c>
      <c r="Y24" s="5">
        <f>MEDIAN(T24,U24,V24,W24)</f>
        <v>1003</v>
      </c>
      <c r="Z24" s="5">
        <f>AVERAGE(T24,U24,V24,W24)</f>
        <v>1056.75</v>
      </c>
    </row>
    <row r="25" spans="1:26" x14ac:dyDescent="0.25">
      <c r="A25" s="2" t="s">
        <v>4</v>
      </c>
      <c r="B25" s="3" t="s">
        <v>12</v>
      </c>
      <c r="C25" s="3" t="s">
        <v>15</v>
      </c>
      <c r="D25" s="3" t="s">
        <v>21</v>
      </c>
      <c r="E25" s="3" t="s">
        <v>14</v>
      </c>
      <c r="J25" s="2" t="s">
        <v>4</v>
      </c>
      <c r="K25" s="3" t="s">
        <v>27</v>
      </c>
      <c r="L25" s="3" t="s">
        <v>52</v>
      </c>
      <c r="M25" s="3" t="s">
        <v>48</v>
      </c>
      <c r="N25" s="3" t="s">
        <v>27</v>
      </c>
      <c r="S25" s="2" t="s">
        <v>4</v>
      </c>
      <c r="T25" s="3" t="s">
        <v>27</v>
      </c>
      <c r="U25" s="3" t="s">
        <v>58</v>
      </c>
      <c r="V25" s="3" t="s">
        <v>58</v>
      </c>
      <c r="W25" s="3" t="s">
        <v>49</v>
      </c>
    </row>
    <row r="26" spans="1:26" x14ac:dyDescent="0.25">
      <c r="A26" s="4"/>
      <c r="B26" s="5">
        <v>359</v>
      </c>
      <c r="C26" s="5">
        <v>384</v>
      </c>
      <c r="D26" s="5">
        <v>622</v>
      </c>
      <c r="E26" s="5">
        <v>497</v>
      </c>
      <c r="F26" s="5">
        <f>SUM(B26:E26)</f>
        <v>1862</v>
      </c>
      <c r="G26" s="5">
        <f>MEDIAN(B26,C26,D26,E26)</f>
        <v>440.5</v>
      </c>
      <c r="H26" s="5">
        <f>AVERAGE(B26,C26,D26,E26)</f>
        <v>465.5</v>
      </c>
      <c r="J26" s="4"/>
      <c r="K26" s="5">
        <v>784</v>
      </c>
      <c r="L26" s="5">
        <v>910</v>
      </c>
      <c r="M26" s="5">
        <v>1039</v>
      </c>
      <c r="N26" s="5">
        <v>784</v>
      </c>
      <c r="O26" s="5">
        <f>SUM(K26:N26)</f>
        <v>3517</v>
      </c>
      <c r="P26" s="5">
        <f>MEDIAN(K26,L26,M26,N26)</f>
        <v>847</v>
      </c>
      <c r="Q26" s="5">
        <f>AVERAGE(K26,L26,M26,N26)</f>
        <v>879.25</v>
      </c>
      <c r="S26" s="4"/>
      <c r="T26" s="5">
        <v>784</v>
      </c>
      <c r="U26" s="5">
        <v>1064</v>
      </c>
      <c r="V26" s="5">
        <v>1064</v>
      </c>
      <c r="W26" s="5">
        <v>1041</v>
      </c>
      <c r="X26" s="5">
        <f>SUM(T26:W26)</f>
        <v>3953</v>
      </c>
      <c r="Y26" s="5">
        <f>MEDIAN(T26,U26,V26,W26)</f>
        <v>1052.5</v>
      </c>
      <c r="Z26" s="5">
        <f>AVERAGE(T26,U26,V26,W26)</f>
        <v>988.25</v>
      </c>
    </row>
    <row r="27" spans="1:26" x14ac:dyDescent="0.25">
      <c r="A27" s="2" t="s">
        <v>5</v>
      </c>
      <c r="B27" s="3" t="s">
        <v>15</v>
      </c>
      <c r="C27" s="3" t="s">
        <v>10</v>
      </c>
      <c r="D27" s="3" t="s">
        <v>15</v>
      </c>
      <c r="E27" s="3" t="s">
        <v>12</v>
      </c>
      <c r="J27" s="2" t="s">
        <v>5</v>
      </c>
      <c r="K27" s="3" t="s">
        <v>24</v>
      </c>
      <c r="L27" s="3" t="s">
        <v>49</v>
      </c>
      <c r="M27" s="3" t="s">
        <v>53</v>
      </c>
      <c r="N27" s="3" t="s">
        <v>49</v>
      </c>
      <c r="S27" s="2" t="s">
        <v>5</v>
      </c>
      <c r="T27" s="3" t="s">
        <v>46</v>
      </c>
      <c r="U27" s="3" t="s">
        <v>54</v>
      </c>
      <c r="V27" s="3" t="s">
        <v>9</v>
      </c>
      <c r="W27" s="3" t="s">
        <v>58</v>
      </c>
    </row>
    <row r="28" spans="1:26" x14ac:dyDescent="0.25">
      <c r="A28" s="5"/>
      <c r="B28" s="5">
        <v>384</v>
      </c>
      <c r="C28" s="5">
        <v>594</v>
      </c>
      <c r="D28" s="5">
        <v>384</v>
      </c>
      <c r="E28" s="5">
        <v>359</v>
      </c>
      <c r="F28" s="5">
        <f>SUM(B28:E28)</f>
        <v>1721</v>
      </c>
      <c r="G28" s="5">
        <f>MEDIAN(B28,C28,D28,E28)</f>
        <v>384</v>
      </c>
      <c r="H28" s="5">
        <f>AVERAGE(B28,C28,D28,E28)</f>
        <v>430.25</v>
      </c>
      <c r="J28" s="5"/>
      <c r="K28" s="5">
        <v>749</v>
      </c>
      <c r="L28" s="5">
        <v>1041</v>
      </c>
      <c r="M28" s="5">
        <v>945</v>
      </c>
      <c r="N28" s="5">
        <v>1041</v>
      </c>
      <c r="O28" s="5">
        <f>SUM(K28:N28)</f>
        <v>3776</v>
      </c>
      <c r="P28" s="5">
        <f>MEDIAN(K28,L28,M28,N28)</f>
        <v>993</v>
      </c>
      <c r="Q28" s="5">
        <f>AVERAGE(K28,L28,M28,N28)</f>
        <v>944</v>
      </c>
      <c r="S28" s="5"/>
      <c r="T28" s="5">
        <v>1041</v>
      </c>
      <c r="U28" s="5">
        <v>854</v>
      </c>
      <c r="V28" s="5">
        <v>982</v>
      </c>
      <c r="W28" s="5">
        <v>1064</v>
      </c>
      <c r="X28" s="5">
        <f>SUM(T28:W28)</f>
        <v>3941</v>
      </c>
      <c r="Y28" s="5">
        <f>MEDIAN(T28,U28,V28,W28)</f>
        <v>1011.5</v>
      </c>
      <c r="Z28" s="5">
        <f>AVERAGE(T28,U28,V28,W28)</f>
        <v>985.25</v>
      </c>
    </row>
    <row r="29" spans="1:26" ht="15.75" thickBot="1" x14ac:dyDescent="0.3">
      <c r="A29" s="5"/>
      <c r="B29" s="5"/>
      <c r="C29" s="5"/>
      <c r="D29" s="5"/>
      <c r="E29" s="4"/>
      <c r="F29" s="9" t="s">
        <v>95</v>
      </c>
      <c r="G29" s="2" t="s">
        <v>92</v>
      </c>
      <c r="H29" s="2" t="s">
        <v>93</v>
      </c>
      <c r="J29" s="5"/>
      <c r="K29" s="5"/>
      <c r="L29" s="5"/>
      <c r="M29" s="5"/>
      <c r="N29" s="4"/>
      <c r="O29" s="9" t="s">
        <v>95</v>
      </c>
      <c r="P29" s="2" t="s">
        <v>92</v>
      </c>
      <c r="Q29" s="2" t="s">
        <v>93</v>
      </c>
      <c r="S29" s="5"/>
      <c r="T29" s="5"/>
      <c r="U29" s="5"/>
      <c r="V29" s="5"/>
      <c r="W29" s="4"/>
      <c r="X29" s="9" t="s">
        <v>99</v>
      </c>
      <c r="Y29" s="2" t="s">
        <v>92</v>
      </c>
      <c r="Z29" s="2" t="s">
        <v>93</v>
      </c>
    </row>
    <row r="30" spans="1:26" ht="15.75" thickBot="1" x14ac:dyDescent="0.3">
      <c r="A30" s="5"/>
      <c r="B30" s="5"/>
      <c r="C30" s="5"/>
      <c r="D30" s="5"/>
      <c r="E30" s="4"/>
      <c r="F30" s="4"/>
      <c r="G30" s="11">
        <f>MEDIAN(F28,F26,F24,F22,F20)</f>
        <v>1741</v>
      </c>
      <c r="H30" s="11">
        <f>AVERAGE(F28,F26,F24,F22,F20)</f>
        <v>1739.6</v>
      </c>
      <c r="J30" s="5"/>
      <c r="K30" s="5"/>
      <c r="L30" s="5"/>
      <c r="M30" s="5"/>
      <c r="N30" s="4"/>
      <c r="O30" s="4"/>
      <c r="P30" s="11">
        <f>MEDIAN(O28,O26,O24,O22,O20)</f>
        <v>3577</v>
      </c>
      <c r="Q30" s="10">
        <f>AVERAGE(O28,O26,O24,O22,O20)</f>
        <v>3644.8</v>
      </c>
      <c r="S30" s="5"/>
      <c r="T30" s="5"/>
      <c r="U30" s="5"/>
      <c r="V30" s="5"/>
      <c r="W30" s="4"/>
      <c r="X30" s="4"/>
      <c r="Y30" s="10">
        <f>MEDIAN(X28,X26,X24,X22,X20)</f>
        <v>4083</v>
      </c>
      <c r="Z30" s="10">
        <f>AVERAGE(X28,X26,X24,X22,X20)</f>
        <v>4117.3999999999996</v>
      </c>
    </row>
    <row r="32" spans="1:26" x14ac:dyDescent="0.25">
      <c r="A32" s="1" t="s">
        <v>22</v>
      </c>
      <c r="F32" s="1" t="s">
        <v>8</v>
      </c>
      <c r="J32" s="1" t="s">
        <v>22</v>
      </c>
      <c r="O32" s="1" t="s">
        <v>8</v>
      </c>
    </row>
    <row r="33" spans="1:22" x14ac:dyDescent="0.25">
      <c r="A33" s="2" t="s">
        <v>1</v>
      </c>
      <c r="B33" s="3" t="s">
        <v>24</v>
      </c>
      <c r="C33" s="3" t="s">
        <v>21</v>
      </c>
      <c r="D33" s="3" t="s">
        <v>15</v>
      </c>
      <c r="E33" s="3" t="s">
        <v>12</v>
      </c>
      <c r="G33" s="1" t="s">
        <v>92</v>
      </c>
      <c r="H33" s="1" t="s">
        <v>93</v>
      </c>
      <c r="J33" s="2" t="s">
        <v>1</v>
      </c>
      <c r="K33" s="3" t="s">
        <v>49</v>
      </c>
      <c r="L33" s="3" t="s">
        <v>49</v>
      </c>
      <c r="M33" s="3" t="s">
        <v>54</v>
      </c>
      <c r="N33" s="3" t="s">
        <v>54</v>
      </c>
      <c r="P33" s="1" t="s">
        <v>92</v>
      </c>
      <c r="Q33" s="1" t="s">
        <v>93</v>
      </c>
    </row>
    <row r="34" spans="1:22" x14ac:dyDescent="0.25">
      <c r="A34" s="4"/>
      <c r="B34" s="5">
        <v>749</v>
      </c>
      <c r="C34" s="5">
        <v>622</v>
      </c>
      <c r="D34" s="5">
        <v>384</v>
      </c>
      <c r="E34" s="5">
        <v>359</v>
      </c>
      <c r="F34" s="5">
        <f>SUM(B34:E34)</f>
        <v>2114</v>
      </c>
      <c r="G34" s="5">
        <f>MEDIAN(B34,C34,D34,E34)</f>
        <v>503</v>
      </c>
      <c r="H34" s="5">
        <f>AVERAGE(B34,C34,D34,E34)</f>
        <v>528.5</v>
      </c>
      <c r="J34" s="4"/>
      <c r="K34" s="5">
        <v>1041</v>
      </c>
      <c r="L34" s="5">
        <v>1041</v>
      </c>
      <c r="M34" s="5">
        <v>854</v>
      </c>
      <c r="N34" s="5">
        <v>854</v>
      </c>
      <c r="O34" s="5">
        <f>SUM(K34:N34)</f>
        <v>3790</v>
      </c>
      <c r="P34" s="5">
        <f>MEDIAN(K34,L34,M34,N34)</f>
        <v>947.5</v>
      </c>
      <c r="Q34" s="5">
        <f>AVERAGE(K34,L34,M34,N34)</f>
        <v>947.5</v>
      </c>
      <c r="R34" s="5"/>
    </row>
    <row r="35" spans="1:22" x14ac:dyDescent="0.25">
      <c r="A35" s="2" t="s">
        <v>2</v>
      </c>
      <c r="B35" s="3" t="s">
        <v>23</v>
      </c>
      <c r="C35" s="3" t="s">
        <v>23</v>
      </c>
      <c r="D35" s="3" t="s">
        <v>25</v>
      </c>
      <c r="E35" s="3" t="s">
        <v>15</v>
      </c>
      <c r="J35" s="2" t="s">
        <v>2</v>
      </c>
      <c r="K35" s="3" t="s">
        <v>55</v>
      </c>
      <c r="L35" s="3" t="s">
        <v>56</v>
      </c>
      <c r="M35" s="3" t="s">
        <v>23</v>
      </c>
      <c r="N35" s="3" t="s">
        <v>23</v>
      </c>
    </row>
    <row r="36" spans="1:22" x14ac:dyDescent="0.25">
      <c r="A36" s="4"/>
      <c r="B36" s="5">
        <v>769</v>
      </c>
      <c r="C36" s="5">
        <v>769</v>
      </c>
      <c r="D36" s="5">
        <v>875</v>
      </c>
      <c r="E36" s="5">
        <v>384</v>
      </c>
      <c r="F36" s="5">
        <f>SUM(B36:E36)</f>
        <v>2797</v>
      </c>
      <c r="G36" s="5">
        <f>MEDIAN(B36,C36,D36,E36)</f>
        <v>769</v>
      </c>
      <c r="H36" s="5">
        <f>AVERAGE(B36,C36,D36,E36)</f>
        <v>699.25</v>
      </c>
      <c r="J36" s="4"/>
      <c r="K36" s="5">
        <v>1272</v>
      </c>
      <c r="L36" s="5">
        <v>1101</v>
      </c>
      <c r="M36" s="5">
        <v>769</v>
      </c>
      <c r="N36" s="5">
        <v>769</v>
      </c>
      <c r="O36" s="5">
        <f>SUM(K36:N36)</f>
        <v>3911</v>
      </c>
      <c r="P36" s="5">
        <f>MEDIAN(K36,L36,M36,N36)</f>
        <v>935</v>
      </c>
      <c r="Q36" s="5">
        <f>AVERAGE(K36,L36,M36,N36)</f>
        <v>977.75</v>
      </c>
      <c r="R36" s="5"/>
    </row>
    <row r="37" spans="1:22" x14ac:dyDescent="0.25">
      <c r="A37" s="2" t="s">
        <v>3</v>
      </c>
      <c r="B37" s="3" t="s">
        <v>26</v>
      </c>
      <c r="C37" s="3" t="s">
        <v>26</v>
      </c>
      <c r="D37" s="3" t="s">
        <v>15</v>
      </c>
      <c r="E37" s="3" t="s">
        <v>12</v>
      </c>
      <c r="J37" s="2" t="s">
        <v>3</v>
      </c>
      <c r="K37" s="3" t="s">
        <v>51</v>
      </c>
      <c r="L37" s="3" t="s">
        <v>51</v>
      </c>
      <c r="M37" s="3" t="s">
        <v>51</v>
      </c>
      <c r="N37" s="3" t="s">
        <v>51</v>
      </c>
    </row>
    <row r="38" spans="1:22" x14ac:dyDescent="0.25">
      <c r="A38" s="4"/>
      <c r="B38" s="5">
        <v>770</v>
      </c>
      <c r="C38" s="5">
        <v>770</v>
      </c>
      <c r="D38" s="5">
        <v>384</v>
      </c>
      <c r="E38" s="5">
        <v>359</v>
      </c>
      <c r="F38" s="5">
        <f>SUM(B38:E38)</f>
        <v>2283</v>
      </c>
      <c r="G38" s="5">
        <f>MEDIAN(B38,C38,D38,E38)</f>
        <v>577</v>
      </c>
      <c r="H38" s="5">
        <f>AVERAGE(B38,C38,D38,E38)</f>
        <v>570.75</v>
      </c>
      <c r="J38" s="4"/>
      <c r="K38" s="5">
        <v>1024</v>
      </c>
      <c r="L38" s="5">
        <v>1024</v>
      </c>
      <c r="M38" s="5">
        <v>1024</v>
      </c>
      <c r="N38" s="5">
        <v>1024</v>
      </c>
      <c r="O38" s="5">
        <f>SUM(K38:N38)</f>
        <v>4096</v>
      </c>
      <c r="P38" s="5">
        <f>MEDIAN(K38,L38,M38,N38)</f>
        <v>1024</v>
      </c>
      <c r="Q38" s="5">
        <f>AVERAGE(K38,L38,M38,N38)</f>
        <v>1024</v>
      </c>
      <c r="R38" s="5"/>
      <c r="T38" s="1" t="s">
        <v>100</v>
      </c>
    </row>
    <row r="39" spans="1:22" x14ac:dyDescent="0.25">
      <c r="A39" s="2" t="s">
        <v>4</v>
      </c>
      <c r="B39" s="3" t="s">
        <v>10</v>
      </c>
      <c r="C39" s="3" t="s">
        <v>11</v>
      </c>
      <c r="D39" s="3" t="s">
        <v>27</v>
      </c>
      <c r="E39" s="3" t="s">
        <v>15</v>
      </c>
      <c r="J39" s="2" t="s">
        <v>4</v>
      </c>
      <c r="K39" s="3" t="s">
        <v>27</v>
      </c>
      <c r="L39" s="3" t="s">
        <v>52</v>
      </c>
      <c r="M39" s="3" t="s">
        <v>49</v>
      </c>
      <c r="N39" s="3" t="s">
        <v>49</v>
      </c>
      <c r="U39" s="1" t="s">
        <v>92</v>
      </c>
      <c r="V39" s="1" t="s">
        <v>93</v>
      </c>
    </row>
    <row r="40" spans="1:22" x14ac:dyDescent="0.25">
      <c r="A40" s="4"/>
      <c r="B40" s="5">
        <v>594</v>
      </c>
      <c r="C40" s="5">
        <v>835</v>
      </c>
      <c r="D40" s="5">
        <v>784</v>
      </c>
      <c r="E40" s="5">
        <v>384</v>
      </c>
      <c r="F40" s="5">
        <f>SUM(B40:E40)</f>
        <v>2597</v>
      </c>
      <c r="G40" s="5">
        <f>MEDIAN(B40,C40,D40,E40)</f>
        <v>689</v>
      </c>
      <c r="H40" s="5">
        <f>AVERAGE(B40,C40,D40,E40)</f>
        <v>649.25</v>
      </c>
      <c r="J40" s="4"/>
      <c r="K40" s="5">
        <v>784</v>
      </c>
      <c r="L40" s="5">
        <v>910</v>
      </c>
      <c r="M40" s="5">
        <v>1041</v>
      </c>
      <c r="N40" s="5">
        <v>1041</v>
      </c>
      <c r="O40" s="5">
        <f>SUM(K40:N40)</f>
        <v>3776</v>
      </c>
      <c r="P40" s="5">
        <f>MEDIAN(K40,L40,M40,N40)</f>
        <v>975.5</v>
      </c>
      <c r="Q40" s="5">
        <f>AVERAGE(K40,L40,M40,N40)</f>
        <v>944</v>
      </c>
      <c r="R40" s="5"/>
      <c r="T40" s="1" t="s">
        <v>101</v>
      </c>
      <c r="U40" s="5">
        <f>MEDIAN(F20:F28,F34:F42,F48:F56,F64:F72)</f>
        <v>2227.5</v>
      </c>
      <c r="V40" s="5">
        <f>AVERAGE(F20,F22,F24,F26,F28,F34,F36,F38,F40,F42,F48,F50,F52,F54,F56)</f>
        <v>2091.4</v>
      </c>
    </row>
    <row r="41" spans="1:22" x14ac:dyDescent="0.25">
      <c r="A41" s="2" t="s">
        <v>5</v>
      </c>
      <c r="B41" s="3" t="s">
        <v>28</v>
      </c>
      <c r="C41" s="3" t="s">
        <v>28</v>
      </c>
      <c r="D41" s="3" t="s">
        <v>12</v>
      </c>
      <c r="E41" s="3" t="s">
        <v>15</v>
      </c>
      <c r="J41" s="2" t="s">
        <v>5</v>
      </c>
      <c r="K41" s="3" t="s">
        <v>49</v>
      </c>
      <c r="L41" s="3" t="s">
        <v>54</v>
      </c>
      <c r="M41" s="3" t="s">
        <v>56</v>
      </c>
      <c r="N41" s="3" t="s">
        <v>21</v>
      </c>
      <c r="T41" s="1" t="s">
        <v>102</v>
      </c>
      <c r="U41" s="5">
        <f>MEDIAN(O6:O14,O20:O28,O34:O42,O48:O56,X20:X28,X6:X14)</f>
        <v>3780</v>
      </c>
      <c r="V41" s="5">
        <f>AVERAGE(O6:O14,O20:O28,O34:O42,O48:O56,X6:X14,X20:X28)</f>
        <v>3749.1666666666665</v>
      </c>
    </row>
    <row r="42" spans="1:22" x14ac:dyDescent="0.25">
      <c r="A42" s="5"/>
      <c r="B42" s="5">
        <v>659</v>
      </c>
      <c r="C42" s="5">
        <v>659</v>
      </c>
      <c r="D42" s="5">
        <v>359</v>
      </c>
      <c r="E42" s="5">
        <v>384</v>
      </c>
      <c r="F42" s="5">
        <f>SUM(B42:E42)</f>
        <v>2061</v>
      </c>
      <c r="G42" s="5">
        <f>MEDIAN(B42,C42,D42,E42)</f>
        <v>521.5</v>
      </c>
      <c r="H42" s="5">
        <f>AVERAGE(B42,C42,D42,E42)</f>
        <v>515.25</v>
      </c>
      <c r="J42" s="5"/>
      <c r="K42" s="5">
        <v>1041</v>
      </c>
      <c r="L42" s="5">
        <v>854</v>
      </c>
      <c r="M42" s="5">
        <v>1101</v>
      </c>
      <c r="N42" s="5">
        <v>622</v>
      </c>
      <c r="O42" s="5">
        <f>SUM(K42:N42)</f>
        <v>3618</v>
      </c>
      <c r="P42" s="5">
        <f>MEDIAN(K42,L42,M42,N42)</f>
        <v>947.5</v>
      </c>
      <c r="Q42" s="5">
        <f>AVERAGE(K42,L42,M42,N42)</f>
        <v>904.5</v>
      </c>
      <c r="R42" s="5"/>
      <c r="T42" s="1" t="s">
        <v>103</v>
      </c>
      <c r="U42" s="5">
        <f>MEDIAN(F64:F72,F78:F86,F92:F100,F106:F114,F120:F128)</f>
        <v>4895</v>
      </c>
      <c r="V42" s="5">
        <f>AVERAGE(F48:F56,F64:F72,F78:F86,F92:F100)</f>
        <v>4252.55</v>
      </c>
    </row>
    <row r="43" spans="1:22" ht="15.75" thickBot="1" x14ac:dyDescent="0.3">
      <c r="A43" s="5"/>
      <c r="B43" s="5"/>
      <c r="C43" s="5"/>
      <c r="D43" s="5"/>
      <c r="E43" s="4"/>
      <c r="F43" s="9" t="s">
        <v>96</v>
      </c>
      <c r="G43" s="2" t="s">
        <v>92</v>
      </c>
      <c r="H43" s="2" t="s">
        <v>93</v>
      </c>
      <c r="J43" s="5"/>
      <c r="K43" s="5"/>
      <c r="L43" s="5"/>
      <c r="M43" s="5"/>
      <c r="N43" s="4"/>
      <c r="O43" s="9" t="s">
        <v>96</v>
      </c>
      <c r="P43" s="2" t="s">
        <v>92</v>
      </c>
      <c r="Q43" s="2" t="s">
        <v>93</v>
      </c>
      <c r="R43" s="5"/>
      <c r="T43" s="1" t="s">
        <v>104</v>
      </c>
      <c r="U43" s="5">
        <f>MEDIAN(O64:O72,O78:O86,O92:O100)</f>
        <v>5709</v>
      </c>
      <c r="V43" s="5">
        <f>AVERAGE(O64:O72,O78:O86,O92:O100)</f>
        <v>5747.7333333333336</v>
      </c>
    </row>
    <row r="44" spans="1:22" ht="15.75" thickBot="1" x14ac:dyDescent="0.3">
      <c r="A44" s="5"/>
      <c r="B44" s="5"/>
      <c r="C44" s="5"/>
      <c r="D44" s="5"/>
      <c r="E44" s="4"/>
      <c r="F44" s="4"/>
      <c r="G44" s="11">
        <f>MEDIAN(F42,F40,F38,F36,F34)</f>
        <v>2283</v>
      </c>
      <c r="H44" s="11">
        <f>AVERAGE(F42,F40,F38,F36,F34)</f>
        <v>2370.4</v>
      </c>
      <c r="J44" s="5"/>
      <c r="K44" s="5"/>
      <c r="L44" s="5"/>
      <c r="M44" s="5"/>
      <c r="N44" s="4"/>
      <c r="O44" s="4"/>
      <c r="P44" s="11">
        <f>MEDIAN(O42,O40,O38,O36,O34)</f>
        <v>3790</v>
      </c>
      <c r="Q44" s="10">
        <f>AVERAGE(O42,O40,O38,O36,O34)</f>
        <v>3838.2</v>
      </c>
    </row>
    <row r="45" spans="1:22" x14ac:dyDescent="0.25">
      <c r="U45" s="1" t="s">
        <v>92</v>
      </c>
      <c r="V45" s="1" t="s">
        <v>93</v>
      </c>
    </row>
    <row r="46" spans="1:22" x14ac:dyDescent="0.25">
      <c r="A46" s="1" t="s">
        <v>36</v>
      </c>
      <c r="F46" s="1" t="s">
        <v>8</v>
      </c>
      <c r="J46" s="1" t="s">
        <v>36</v>
      </c>
      <c r="O46" s="1" t="s">
        <v>8</v>
      </c>
      <c r="T46" s="1" t="s">
        <v>105</v>
      </c>
      <c r="U46" s="5">
        <f>MEDIAN(F6,O6,X6,X20,O20,F20,F34,O34,O48,F48,F64,O64,O78,F78,F92,O92,F106,F120)</f>
        <v>4319.5</v>
      </c>
      <c r="V46" s="5">
        <f>AVERAGE(F6,O6,X6,X20,O20,F20,F34,O34,O48,F48,F64,O64,O78,F78,F92,O92,F106,F120)</f>
        <v>4016.3888888888887</v>
      </c>
    </row>
    <row r="47" spans="1:22" x14ac:dyDescent="0.25">
      <c r="A47" s="2" t="s">
        <v>1</v>
      </c>
      <c r="B47" s="3" t="s">
        <v>29</v>
      </c>
      <c r="C47" s="3" t="s">
        <v>29</v>
      </c>
      <c r="D47" s="3" t="s">
        <v>30</v>
      </c>
      <c r="E47" s="3" t="s">
        <v>35</v>
      </c>
      <c r="G47" s="1" t="s">
        <v>92</v>
      </c>
      <c r="H47" s="1" t="s">
        <v>93</v>
      </c>
      <c r="J47" s="2" t="s">
        <v>1</v>
      </c>
      <c r="K47" s="3" t="s">
        <v>49</v>
      </c>
      <c r="L47" s="3" t="s">
        <v>54</v>
      </c>
      <c r="M47" s="3" t="s">
        <v>35</v>
      </c>
      <c r="N47" s="3" t="s">
        <v>35</v>
      </c>
      <c r="P47" s="1" t="s">
        <v>92</v>
      </c>
      <c r="Q47" s="1" t="s">
        <v>93</v>
      </c>
      <c r="T47" s="1" t="s">
        <v>106</v>
      </c>
      <c r="U47" s="5">
        <f>MEDIAN(F8,O8,X8,X22,O22,F22,F36,O36,O50,F50,F66,O66,O80,F80,F94,O94,F122,F108)</f>
        <v>4204.5</v>
      </c>
      <c r="V47" s="5">
        <f>AVERAGE(F8,O8,X8,X22,O22,F22,F36,O36,O50,F50,F66,O66,O80,F80,F94,O94,F108,F122)</f>
        <v>4117.3888888888887</v>
      </c>
    </row>
    <row r="48" spans="1:22" x14ac:dyDescent="0.25">
      <c r="A48" s="4"/>
      <c r="B48" s="5">
        <v>432</v>
      </c>
      <c r="C48" s="5">
        <v>432</v>
      </c>
      <c r="D48" s="5">
        <v>424</v>
      </c>
      <c r="E48" s="5">
        <v>596</v>
      </c>
      <c r="F48" s="5">
        <f>SUM(B48:E48)</f>
        <v>1884</v>
      </c>
      <c r="G48" s="5">
        <f>MEDIAN(B48,C48,D48,E48)</f>
        <v>432</v>
      </c>
      <c r="H48" s="5">
        <f>AVERAGE(B48,C48,D48,E48)</f>
        <v>471</v>
      </c>
      <c r="J48" s="4"/>
      <c r="K48" s="5">
        <v>1041</v>
      </c>
      <c r="L48" s="5">
        <v>854</v>
      </c>
      <c r="M48" s="5">
        <v>596</v>
      </c>
      <c r="N48" s="5">
        <v>596</v>
      </c>
      <c r="O48" s="5">
        <f>SUM(K48:N48)</f>
        <v>3087</v>
      </c>
      <c r="P48" s="5">
        <f>MEDIAN(K48,L48,M48,N48)</f>
        <v>725</v>
      </c>
      <c r="Q48" s="5">
        <f>AVERAGE(K48,L48,M48,N48)</f>
        <v>771.75</v>
      </c>
      <c r="R48" s="5"/>
      <c r="T48" s="1" t="s">
        <v>107</v>
      </c>
      <c r="U48" s="5">
        <f>MEDIAN(F10,O10,X10,X24,O24,F24,F38,O38,O52,F52,F68,O68,O82,F82,F96,O96,F110,F124)</f>
        <v>4264</v>
      </c>
      <c r="V48" s="5">
        <f>AVERAGE(F10,O10,X10,X24,O24,F24,F38,O38,O52,F52,F68,O68,O82,F82,F96,O96,F110,F124)</f>
        <v>4038.8888888888887</v>
      </c>
    </row>
    <row r="49" spans="1:22" x14ac:dyDescent="0.25">
      <c r="A49" s="2" t="s">
        <v>2</v>
      </c>
      <c r="B49" s="3" t="s">
        <v>23</v>
      </c>
      <c r="C49" s="3" t="s">
        <v>29</v>
      </c>
      <c r="D49" s="3" t="s">
        <v>29</v>
      </c>
      <c r="E49" s="3" t="s">
        <v>23</v>
      </c>
      <c r="J49" s="2" t="s">
        <v>2</v>
      </c>
      <c r="K49" s="3" t="s">
        <v>56</v>
      </c>
      <c r="L49" s="3" t="s">
        <v>32</v>
      </c>
      <c r="M49" s="3" t="s">
        <v>57</v>
      </c>
      <c r="N49" s="3" t="s">
        <v>32</v>
      </c>
      <c r="T49" s="1" t="s">
        <v>108</v>
      </c>
      <c r="U49" s="5">
        <f>MEDIAN(F12,O12,X12,X26,O26,F26,F40,O40,F54,O54,F70,O70,O84,F84,F98,O98,F112,F126)</f>
        <v>4278</v>
      </c>
      <c r="V49" s="5">
        <f>AVERAGE(F12,O12,X12,X26,O26,F26,F40,O40,O54,F54,F70,O70,O84,F84,F98,O98,F112,F126)</f>
        <v>4058.8333333333335</v>
      </c>
    </row>
    <row r="50" spans="1:22" x14ac:dyDescent="0.25">
      <c r="A50" s="4"/>
      <c r="B50" s="5">
        <v>769</v>
      </c>
      <c r="C50" s="5">
        <v>432</v>
      </c>
      <c r="D50" s="5">
        <v>432</v>
      </c>
      <c r="E50" s="5">
        <v>769</v>
      </c>
      <c r="F50" s="5">
        <f>SUM(B50:E50)</f>
        <v>2402</v>
      </c>
      <c r="G50" s="5">
        <f>MEDIAN(B50,C50,D50,E50)</f>
        <v>600.5</v>
      </c>
      <c r="H50" s="5">
        <f>AVERAGE(B50,C50,D50,E50)</f>
        <v>600.5</v>
      </c>
      <c r="J50" s="4"/>
      <c r="K50" s="5">
        <v>1101</v>
      </c>
      <c r="L50" s="5">
        <v>875</v>
      </c>
      <c r="M50" s="5">
        <v>1011</v>
      </c>
      <c r="N50" s="5">
        <v>875</v>
      </c>
      <c r="O50" s="5">
        <f>SUM(K50:N50)</f>
        <v>3862</v>
      </c>
      <c r="P50" s="5">
        <f>MEDIAN(K50,L50,M50,N50)</f>
        <v>943</v>
      </c>
      <c r="Q50" s="5">
        <f>AVERAGE(K50,L50,M50,N50)</f>
        <v>965.5</v>
      </c>
      <c r="R50" s="5"/>
      <c r="T50" s="1" t="s">
        <v>109</v>
      </c>
      <c r="U50" s="5">
        <f>MEDIAN(F14,O14,X14,X28,O28,F28,F42,O42,F56,O56,F72,O72,O86,F86,O100,F100,F114,F128)</f>
        <v>4247.5</v>
      </c>
      <c r="V50" s="5">
        <f>AVERAGE(F14,O14,X14,X28,O28,F28,F42,O42,O56,F56,F72,O72,O86,F86,O100,F100,F114,F128)</f>
        <v>4108.1111111111113</v>
      </c>
    </row>
    <row r="51" spans="1:22" x14ac:dyDescent="0.25">
      <c r="A51" s="2" t="s">
        <v>3</v>
      </c>
      <c r="B51" s="3" t="s">
        <v>29</v>
      </c>
      <c r="C51" s="3" t="s">
        <v>31</v>
      </c>
      <c r="D51" s="3" t="s">
        <v>32</v>
      </c>
      <c r="E51" s="6" t="s">
        <v>15</v>
      </c>
      <c r="J51" s="2" t="s">
        <v>3</v>
      </c>
      <c r="K51" s="3" t="s">
        <v>26</v>
      </c>
      <c r="L51" s="3" t="s">
        <v>51</v>
      </c>
      <c r="M51" s="3" t="s">
        <v>51</v>
      </c>
      <c r="N51" s="3" t="s">
        <v>21</v>
      </c>
    </row>
    <row r="52" spans="1:22" x14ac:dyDescent="0.25">
      <c r="A52" s="4"/>
      <c r="B52" s="5">
        <v>432</v>
      </c>
      <c r="C52" s="5">
        <v>553</v>
      </c>
      <c r="D52" s="5">
        <v>875</v>
      </c>
      <c r="E52" s="5">
        <v>384</v>
      </c>
      <c r="F52" s="5">
        <f>SUM(B52:E52)</f>
        <v>2244</v>
      </c>
      <c r="G52" s="5">
        <f>MEDIAN(B52,C52,D52,E52)</f>
        <v>492.5</v>
      </c>
      <c r="H52" s="5">
        <f>AVERAGE(B52,C52,D52,E52)</f>
        <v>561</v>
      </c>
      <c r="J52" s="4"/>
      <c r="K52" s="5">
        <v>770</v>
      </c>
      <c r="L52" s="5">
        <v>1024</v>
      </c>
      <c r="M52" s="5">
        <v>1024</v>
      </c>
      <c r="N52" s="5">
        <v>622</v>
      </c>
      <c r="O52" s="5">
        <f>SUM(K52:N52)</f>
        <v>3440</v>
      </c>
      <c r="P52" s="5">
        <f>MEDIAN(K52,L52,M52,N52)</f>
        <v>897</v>
      </c>
      <c r="Q52" s="5">
        <f>AVERAGE(K52,L52,M52,N52)</f>
        <v>860</v>
      </c>
      <c r="R52" s="5"/>
      <c r="T52" s="1" t="s">
        <v>110</v>
      </c>
      <c r="U52" s="1">
        <f>MEDIAN(F6,F20,F34,F48)</f>
        <v>1999</v>
      </c>
      <c r="V52" s="1">
        <f>AVERAGE(F6,F20,F34,F48)</f>
        <v>2154.75</v>
      </c>
    </row>
    <row r="53" spans="1:22" x14ac:dyDescent="0.25">
      <c r="A53" s="2" t="s">
        <v>4</v>
      </c>
      <c r="B53" s="3" t="s">
        <v>27</v>
      </c>
      <c r="C53" s="3" t="s">
        <v>29</v>
      </c>
      <c r="D53" s="3" t="s">
        <v>29</v>
      </c>
      <c r="E53" s="3" t="s">
        <v>29</v>
      </c>
      <c r="J53" s="2" t="s">
        <v>4</v>
      </c>
      <c r="K53" s="3" t="s">
        <v>27</v>
      </c>
      <c r="L53" s="3" t="s">
        <v>52</v>
      </c>
      <c r="M53" s="3" t="s">
        <v>27</v>
      </c>
      <c r="N53" s="3" t="s">
        <v>27</v>
      </c>
      <c r="T53" s="1" t="s">
        <v>111</v>
      </c>
      <c r="U53" s="1">
        <f>MEDIAN(O6,O20,O34,O49,O48,X6,X20)</f>
        <v>3680</v>
      </c>
      <c r="V53" s="1">
        <f>AVERAGE(O48,O34,O20,O6,X6,X20)</f>
        <v>3634.1666666666665</v>
      </c>
    </row>
    <row r="54" spans="1:22" x14ac:dyDescent="0.25">
      <c r="A54" s="4"/>
      <c r="B54" s="5">
        <v>784</v>
      </c>
      <c r="C54" s="5">
        <v>432</v>
      </c>
      <c r="D54" s="5">
        <v>432</v>
      </c>
      <c r="E54" s="5">
        <v>432</v>
      </c>
      <c r="F54" s="5">
        <f>SUM(B54:E54)</f>
        <v>2080</v>
      </c>
      <c r="G54" s="5">
        <f>MEDIAN(B54,C54,D54,E54)</f>
        <v>432</v>
      </c>
      <c r="H54" s="5">
        <f>AVERAGE(B54,C54,D54,E54)</f>
        <v>520</v>
      </c>
      <c r="J54" s="4"/>
      <c r="K54" s="5">
        <v>784</v>
      </c>
      <c r="L54" s="5">
        <v>910</v>
      </c>
      <c r="M54" s="5">
        <v>784</v>
      </c>
      <c r="N54" s="5">
        <v>784</v>
      </c>
      <c r="O54" s="5">
        <f>SUM(K54:N54)</f>
        <v>3262</v>
      </c>
      <c r="P54" s="5">
        <f>MEDIAN(K54,L54,M54,N54)</f>
        <v>784</v>
      </c>
      <c r="Q54" s="5">
        <f>AVERAGE(K54,L54,M54,N54)</f>
        <v>815.5</v>
      </c>
      <c r="R54" s="5"/>
      <c r="T54" s="1" t="s">
        <v>112</v>
      </c>
      <c r="U54" s="1">
        <f>MEDIAN(F64,F78,F92,F106)</f>
        <v>4914</v>
      </c>
      <c r="V54" s="1">
        <f>AVERAGE(F64,F78,F92,F107,F106)</f>
        <v>4912.75</v>
      </c>
    </row>
    <row r="55" spans="1:22" x14ac:dyDescent="0.25">
      <c r="A55" s="2" t="s">
        <v>5</v>
      </c>
      <c r="B55" s="3" t="s">
        <v>29</v>
      </c>
      <c r="C55" s="3" t="s">
        <v>21</v>
      </c>
      <c r="D55" s="3" t="s">
        <v>33</v>
      </c>
      <c r="E55" s="3" t="s">
        <v>34</v>
      </c>
      <c r="J55" s="2" t="s">
        <v>5</v>
      </c>
      <c r="K55" s="3" t="s">
        <v>49</v>
      </c>
      <c r="L55" s="3" t="s">
        <v>58</v>
      </c>
      <c r="M55" s="3" t="s">
        <v>10</v>
      </c>
      <c r="N55" s="3" t="s">
        <v>11</v>
      </c>
      <c r="T55" s="1" t="s">
        <v>113</v>
      </c>
      <c r="U55" s="1">
        <f>MEDIAN(O64,O78,O92)</f>
        <v>5833</v>
      </c>
      <c r="V55" s="1">
        <f>AVERAGE(O64,O78,O93,O92)</f>
        <v>5903</v>
      </c>
    </row>
    <row r="56" spans="1:22" x14ac:dyDescent="0.25">
      <c r="A56" s="5"/>
      <c r="B56" s="5">
        <v>432</v>
      </c>
      <c r="C56" s="5">
        <v>622</v>
      </c>
      <c r="D56" s="5">
        <v>541</v>
      </c>
      <c r="E56" s="5">
        <v>616</v>
      </c>
      <c r="F56" s="5">
        <f>SUM(B56:E56)</f>
        <v>2211</v>
      </c>
      <c r="G56" s="5">
        <f>MEDIAN(B56,C56,D56,E56)</f>
        <v>578.5</v>
      </c>
      <c r="H56" s="5">
        <f>AVERAGE(B56,C56,D56,E56)</f>
        <v>552.75</v>
      </c>
      <c r="J56" s="5"/>
      <c r="K56" s="5">
        <v>1041</v>
      </c>
      <c r="L56" s="5">
        <v>1064</v>
      </c>
      <c r="M56" s="5">
        <v>594</v>
      </c>
      <c r="N56" s="5">
        <v>835</v>
      </c>
      <c r="O56" s="5">
        <f>SUM(K56:N56)</f>
        <v>3534</v>
      </c>
      <c r="P56" s="5">
        <f>MEDIAN(K56,L56,M56,N56)</f>
        <v>938</v>
      </c>
      <c r="Q56" s="5">
        <f>AVERAGE(K56,L56,M56,N56)</f>
        <v>883.5</v>
      </c>
      <c r="R56" s="5"/>
    </row>
    <row r="57" spans="1:22" ht="15.75" thickBot="1" x14ac:dyDescent="0.3">
      <c r="E57" s="2"/>
      <c r="F57" s="9" t="s">
        <v>97</v>
      </c>
      <c r="G57" s="2" t="s">
        <v>92</v>
      </c>
      <c r="H57" s="2" t="s">
        <v>93</v>
      </c>
      <c r="N57" s="2"/>
      <c r="O57" s="9" t="s">
        <v>97</v>
      </c>
      <c r="P57" s="2" t="s">
        <v>92</v>
      </c>
      <c r="Q57" s="2" t="s">
        <v>93</v>
      </c>
      <c r="T57" s="1" t="s">
        <v>114</v>
      </c>
      <c r="U57" s="1">
        <f>MEDIAN(F50,F36,F8,F22)</f>
        <v>2586</v>
      </c>
      <c r="V57" s="1">
        <f>AVERAGE(F8,F22,F36,F50)</f>
        <v>2427.5</v>
      </c>
    </row>
    <row r="58" spans="1:22" ht="15.75" thickBot="1" x14ac:dyDescent="0.3">
      <c r="E58" s="2"/>
      <c r="F58" s="2"/>
      <c r="G58" s="11">
        <f>MEDIAN(F56,F54,F52,F50,F48)</f>
        <v>2211</v>
      </c>
      <c r="H58" s="11">
        <f>AVERAGE(F56,F54,F52,F50,F48)</f>
        <v>2164.1999999999998</v>
      </c>
      <c r="N58" s="2"/>
      <c r="O58" s="2"/>
      <c r="P58" s="11">
        <f>MEDIAN(O56,O54,O52,O50,O48)</f>
        <v>3440</v>
      </c>
      <c r="Q58" s="10">
        <f>AVERAGE(O56,O54,O52,O50,O48)</f>
        <v>3437</v>
      </c>
      <c r="T58" s="1" t="s">
        <v>115</v>
      </c>
      <c r="U58" s="1">
        <f>MEDIAN(O8,O22,O36,O50,X22,X8)</f>
        <v>3886.5</v>
      </c>
      <c r="V58" s="1">
        <f>AVERAGE(O8,X8,O22,X22,O36,O50)</f>
        <v>3825.5</v>
      </c>
    </row>
    <row r="59" spans="1:22" x14ac:dyDescent="0.25">
      <c r="T59" s="1" t="s">
        <v>116</v>
      </c>
      <c r="U59" s="1">
        <f>MEDIAN(F66,F80,F94,F108)</f>
        <v>4892.5</v>
      </c>
      <c r="V59" s="1">
        <f>AVERAGE(F66,F80,F94,F108,F122)</f>
        <v>4966.6000000000004</v>
      </c>
    </row>
    <row r="60" spans="1:22" x14ac:dyDescent="0.25">
      <c r="T60" s="1" t="s">
        <v>117</v>
      </c>
      <c r="U60" s="1">
        <f>MEDIAN(O66,O80,O94)</f>
        <v>5518</v>
      </c>
      <c r="V60" s="1">
        <f>AVERAGE(O66,O80,O94)</f>
        <v>5539</v>
      </c>
    </row>
    <row r="61" spans="1:22" x14ac:dyDescent="0.25">
      <c r="B61" s="1" t="s">
        <v>59</v>
      </c>
      <c r="K61" s="1" t="s">
        <v>60</v>
      </c>
    </row>
    <row r="62" spans="1:22" x14ac:dyDescent="0.25">
      <c r="A62" s="1" t="s">
        <v>0</v>
      </c>
      <c r="F62" s="1" t="s">
        <v>8</v>
      </c>
      <c r="J62" s="1" t="s">
        <v>0</v>
      </c>
      <c r="O62" s="1" t="s">
        <v>8</v>
      </c>
      <c r="T62" s="1" t="s">
        <v>118</v>
      </c>
      <c r="U62" s="1">
        <f>MEDIAN(F10,F24,F38,F52)</f>
        <v>2263.5</v>
      </c>
      <c r="V62" s="1">
        <f>AVERAGE(F10,F24,F38,F52)</f>
        <v>2157.5</v>
      </c>
    </row>
    <row r="63" spans="1:22" x14ac:dyDescent="0.25">
      <c r="A63" s="2" t="s">
        <v>1</v>
      </c>
      <c r="B63" s="3" t="s">
        <v>64</v>
      </c>
      <c r="C63" s="3" t="s">
        <v>65</v>
      </c>
      <c r="D63" s="3" t="s">
        <v>67</v>
      </c>
      <c r="E63" s="3" t="s">
        <v>39</v>
      </c>
      <c r="G63" s="1" t="s">
        <v>92</v>
      </c>
      <c r="H63" s="1" t="s">
        <v>93</v>
      </c>
      <c r="J63" s="2" t="s">
        <v>1</v>
      </c>
      <c r="K63" s="3" t="s">
        <v>79</v>
      </c>
      <c r="L63" s="3" t="s">
        <v>81</v>
      </c>
      <c r="M63" s="3" t="s">
        <v>80</v>
      </c>
      <c r="N63" s="3" t="s">
        <v>80</v>
      </c>
      <c r="P63" s="1" t="s">
        <v>92</v>
      </c>
      <c r="Q63" s="1" t="s">
        <v>93</v>
      </c>
      <c r="T63" s="1" t="s">
        <v>119</v>
      </c>
      <c r="U63" s="1">
        <f>MEDIAN(O10,X10,O24,X24,O38,O52)</f>
        <v>3940</v>
      </c>
      <c r="V63" s="1">
        <f>AVERAGE(O10,O24,X10,X24,O38,O52)</f>
        <v>3850.6666666666665</v>
      </c>
    </row>
    <row r="64" spans="1:22" x14ac:dyDescent="0.25">
      <c r="A64" s="4"/>
      <c r="B64" s="5">
        <v>1317</v>
      </c>
      <c r="C64" s="5">
        <v>1338</v>
      </c>
      <c r="D64" s="5">
        <v>1477</v>
      </c>
      <c r="E64" s="5">
        <v>1146</v>
      </c>
      <c r="F64" s="5">
        <f>SUM(B64:E64)</f>
        <v>5278</v>
      </c>
      <c r="G64" s="5">
        <f>MEDIAN(B64,C64,D64,E64)</f>
        <v>1327.5</v>
      </c>
      <c r="H64" s="5">
        <f>AVERAGE(B64,C64,D64,E64)</f>
        <v>1319.5</v>
      </c>
      <c r="J64" s="4"/>
      <c r="K64" s="5">
        <v>1605</v>
      </c>
      <c r="L64" s="5">
        <v>1370</v>
      </c>
      <c r="M64" s="5">
        <v>1429</v>
      </c>
      <c r="N64" s="5">
        <v>1429</v>
      </c>
      <c r="O64" s="5">
        <f>SUM(K64:N64)</f>
        <v>5833</v>
      </c>
      <c r="P64" s="5">
        <f>MEDIAN(K64,L64,M64,N64)</f>
        <v>1429</v>
      </c>
      <c r="Q64" s="5">
        <f>AVERAGE(K64,L64,M64,N64)</f>
        <v>1458.25</v>
      </c>
      <c r="R64" s="5"/>
      <c r="T64" s="1" t="s">
        <v>120</v>
      </c>
      <c r="U64" s="1">
        <f>MEDIAN(F68,F82,F96,F110)</f>
        <v>4720</v>
      </c>
      <c r="V64" s="1">
        <f>AVERAGE(F68,F82,F96,F110,F124)</f>
        <v>4720.8</v>
      </c>
    </row>
    <row r="65" spans="1:22" x14ac:dyDescent="0.25">
      <c r="A65" s="2" t="s">
        <v>2</v>
      </c>
      <c r="B65" s="3" t="s">
        <v>64</v>
      </c>
      <c r="C65" s="3" t="s">
        <v>66</v>
      </c>
      <c r="D65" s="3" t="s">
        <v>42</v>
      </c>
      <c r="E65" s="3" t="s">
        <v>68</v>
      </c>
      <c r="J65" s="2" t="s">
        <v>2</v>
      </c>
      <c r="K65" s="3" t="s">
        <v>81</v>
      </c>
      <c r="L65" s="3" t="s">
        <v>89</v>
      </c>
      <c r="M65" s="3" t="s">
        <v>80</v>
      </c>
      <c r="N65" s="3" t="s">
        <v>77</v>
      </c>
      <c r="T65" s="1" t="s">
        <v>121</v>
      </c>
      <c r="U65" s="1">
        <f>MEDIAN(O68,O82,O96)</f>
        <v>5696</v>
      </c>
      <c r="V65" s="1">
        <f>AVERAGE(O68,O82,O97,O96)</f>
        <v>5787.333333333333</v>
      </c>
    </row>
    <row r="66" spans="1:22" x14ac:dyDescent="0.25">
      <c r="A66" s="4"/>
      <c r="B66" s="5">
        <v>1317</v>
      </c>
      <c r="C66" s="5">
        <v>1125</v>
      </c>
      <c r="D66" s="5">
        <v>1399</v>
      </c>
      <c r="E66" s="5">
        <v>1335</v>
      </c>
      <c r="F66" s="5">
        <f>SUM(B66:E66)</f>
        <v>5176</v>
      </c>
      <c r="G66" s="5">
        <f>MEDIAN(B66,C66,D66,E66)</f>
        <v>1326</v>
      </c>
      <c r="H66" s="5">
        <f>AVERAGE(B66,C66,D66,E66)</f>
        <v>1294</v>
      </c>
      <c r="J66" s="4"/>
      <c r="K66" s="5">
        <v>1370</v>
      </c>
      <c r="L66" s="5">
        <v>981</v>
      </c>
      <c r="M66" s="5">
        <v>1429</v>
      </c>
      <c r="N66" s="5">
        <v>1363</v>
      </c>
      <c r="O66" s="5">
        <f>SUM(K66:N66)</f>
        <v>5143</v>
      </c>
      <c r="P66" s="5">
        <f>MEDIAN(K66,L66,M66,N66)</f>
        <v>1366.5</v>
      </c>
      <c r="Q66" s="5">
        <f>AVERAGE(K66,L66,M66,N66)</f>
        <v>1285.75</v>
      </c>
      <c r="R66" s="5"/>
    </row>
    <row r="67" spans="1:22" x14ac:dyDescent="0.25">
      <c r="A67" s="2" t="s">
        <v>3</v>
      </c>
      <c r="B67" s="3" t="s">
        <v>67</v>
      </c>
      <c r="C67" s="3" t="s">
        <v>48</v>
      </c>
      <c r="D67" s="3" t="s">
        <v>70</v>
      </c>
      <c r="E67" s="3" t="s">
        <v>67</v>
      </c>
      <c r="J67" s="2" t="s">
        <v>3</v>
      </c>
      <c r="K67" s="3" t="s">
        <v>89</v>
      </c>
      <c r="L67" s="3" t="s">
        <v>84</v>
      </c>
      <c r="M67" s="3" t="s">
        <v>77</v>
      </c>
      <c r="N67" s="3" t="s">
        <v>84</v>
      </c>
      <c r="T67" s="1" t="s">
        <v>122</v>
      </c>
      <c r="U67" s="1">
        <f>MEDIAN(F12,F26,F40,F54)</f>
        <v>2338.5</v>
      </c>
      <c r="V67" s="1">
        <f>AVERAGE(F12,F26,F40,F54)</f>
        <v>2339.75</v>
      </c>
    </row>
    <row r="68" spans="1:22" x14ac:dyDescent="0.25">
      <c r="A68" s="4"/>
      <c r="B68" s="5">
        <v>1477</v>
      </c>
      <c r="C68" s="5">
        <v>1039</v>
      </c>
      <c r="D68" s="5">
        <v>1308</v>
      </c>
      <c r="E68" s="5">
        <v>1477</v>
      </c>
      <c r="F68" s="5">
        <f>SUM(B68:E68)</f>
        <v>5301</v>
      </c>
      <c r="G68" s="5">
        <f>MEDIAN(B68,C68,D68,E68)</f>
        <v>1392.5</v>
      </c>
      <c r="H68" s="5">
        <f>AVERAGE(B68,C68,D68,E68)</f>
        <v>1325.25</v>
      </c>
      <c r="J68" s="4"/>
      <c r="K68" s="5">
        <v>981</v>
      </c>
      <c r="L68" s="5">
        <v>1449</v>
      </c>
      <c r="M68" s="5">
        <v>1363</v>
      </c>
      <c r="N68" s="5">
        <v>1449</v>
      </c>
      <c r="O68" s="5">
        <f>SUM(K68:N68)</f>
        <v>5242</v>
      </c>
      <c r="P68" s="5">
        <f>MEDIAN(K68,L68,M68,N68)</f>
        <v>1406</v>
      </c>
      <c r="Q68" s="5">
        <f>AVERAGE(K68,L68,M68,N68)</f>
        <v>1310.5</v>
      </c>
      <c r="R68" s="5"/>
      <c r="T68" s="1" t="s">
        <v>123</v>
      </c>
      <c r="U68" s="1">
        <f>MEDIAN(O14,X14,X28,O28,O42,O56)</f>
        <v>3697</v>
      </c>
      <c r="V68" s="1">
        <f>AVERAGE(O12,O26,X12,X26,O40,O54)</f>
        <v>3677.6666666666665</v>
      </c>
    </row>
    <row r="69" spans="1:22" x14ac:dyDescent="0.25">
      <c r="A69" s="2" t="s">
        <v>4</v>
      </c>
      <c r="B69" s="3" t="s">
        <v>64</v>
      </c>
      <c r="C69" s="3" t="s">
        <v>64</v>
      </c>
      <c r="D69" s="3" t="s">
        <v>48</v>
      </c>
      <c r="E69" s="3" t="s">
        <v>67</v>
      </c>
      <c r="J69" s="2" t="s">
        <v>4</v>
      </c>
      <c r="K69" s="3" t="s">
        <v>90</v>
      </c>
      <c r="L69" s="3" t="s">
        <v>90</v>
      </c>
      <c r="M69" s="3" t="s">
        <v>77</v>
      </c>
      <c r="N69" s="3" t="s">
        <v>83</v>
      </c>
      <c r="T69" s="1" t="s">
        <v>124</v>
      </c>
      <c r="U69" s="1">
        <f>MEDIAN(F70,F84,F98,F112,F126)</f>
        <v>4997</v>
      </c>
      <c r="V69" s="1">
        <f>AVERAGE(F70,F84,F98,F112,F126)</f>
        <v>4917.8</v>
      </c>
    </row>
    <row r="70" spans="1:22" x14ac:dyDescent="0.25">
      <c r="A70" s="4"/>
      <c r="B70" s="5">
        <v>1317</v>
      </c>
      <c r="C70" s="5">
        <v>1317</v>
      </c>
      <c r="D70" s="5">
        <v>1039</v>
      </c>
      <c r="E70" s="5">
        <v>1477</v>
      </c>
      <c r="F70" s="5">
        <f>SUM(B70:E70)</f>
        <v>5150</v>
      </c>
      <c r="G70" s="5">
        <f>MEDIAN(B70,C70,D70,E70)</f>
        <v>1317</v>
      </c>
      <c r="H70" s="5">
        <f>AVERAGE(B70,C70,D70,E70)</f>
        <v>1287.5</v>
      </c>
      <c r="J70" s="4"/>
      <c r="K70" s="5">
        <v>1559</v>
      </c>
      <c r="L70" s="5">
        <v>1559</v>
      </c>
      <c r="M70" s="5">
        <v>1363</v>
      </c>
      <c r="N70" s="5">
        <v>1335</v>
      </c>
      <c r="O70" s="5">
        <f>SUM(K70:N70)</f>
        <v>5816</v>
      </c>
      <c r="P70" s="5">
        <f>MEDIAN(K70,L70,M70,N70)</f>
        <v>1461</v>
      </c>
      <c r="Q70" s="5">
        <f>AVERAGE(K70,L70,M70,N70)</f>
        <v>1454</v>
      </c>
      <c r="R70" s="5"/>
      <c r="T70" s="1" t="s">
        <v>125</v>
      </c>
      <c r="U70" s="1">
        <f>MEDIAN(O70,O84,O98)</f>
        <v>5709</v>
      </c>
      <c r="V70" s="1">
        <f>AVERAGE(O98,O84,O70)</f>
        <v>5681.666666666667</v>
      </c>
    </row>
    <row r="71" spans="1:22" x14ac:dyDescent="0.25">
      <c r="A71" s="2" t="s">
        <v>5</v>
      </c>
      <c r="B71" s="3" t="s">
        <v>64</v>
      </c>
      <c r="C71" s="3" t="s">
        <v>42</v>
      </c>
      <c r="D71" s="3" t="s">
        <v>69</v>
      </c>
      <c r="E71" s="3" t="s">
        <v>67</v>
      </c>
      <c r="J71" s="2" t="s">
        <v>5</v>
      </c>
      <c r="K71" s="3" t="s">
        <v>81</v>
      </c>
      <c r="L71" s="3" t="s">
        <v>82</v>
      </c>
      <c r="M71" s="3" t="s">
        <v>85</v>
      </c>
      <c r="N71" s="3" t="s">
        <v>86</v>
      </c>
    </row>
    <row r="72" spans="1:22" x14ac:dyDescent="0.25">
      <c r="A72" s="5"/>
      <c r="B72" s="5">
        <v>1317</v>
      </c>
      <c r="C72" s="5">
        <v>1399</v>
      </c>
      <c r="D72" s="5">
        <v>1192</v>
      </c>
      <c r="E72" s="5">
        <v>1477</v>
      </c>
      <c r="F72" s="5">
        <f>SUM(B72:E72)</f>
        <v>5385</v>
      </c>
      <c r="G72" s="5">
        <f>MEDIAN(B72,C72,D72,E72)</f>
        <v>1358</v>
      </c>
      <c r="H72" s="5">
        <f>AVERAGE(B72,C72,D72,E72)</f>
        <v>1346.25</v>
      </c>
      <c r="J72" s="5"/>
      <c r="K72" s="5">
        <v>1370</v>
      </c>
      <c r="L72" s="5">
        <v>1302</v>
      </c>
      <c r="M72" s="5">
        <v>1374</v>
      </c>
      <c r="N72" s="5">
        <v>1436</v>
      </c>
      <c r="O72" s="5">
        <f>SUM(K72:N72)</f>
        <v>5482</v>
      </c>
      <c r="P72" s="5">
        <f>MEDIAN(K72,L72,M72,N72)</f>
        <v>1372</v>
      </c>
      <c r="Q72" s="5">
        <f>AVERAGE(K72,L72,M72,N72)</f>
        <v>1370.5</v>
      </c>
      <c r="R72" s="5"/>
      <c r="T72" s="1" t="s">
        <v>126</v>
      </c>
      <c r="U72" s="1">
        <f>MEDIAN(F56,F42,F28,F14)</f>
        <v>2136</v>
      </c>
      <c r="V72" s="1">
        <f>AVERAGE(F14,F28,F42,F56)</f>
        <v>2175</v>
      </c>
    </row>
    <row r="73" spans="1:22" ht="15.75" thickBot="1" x14ac:dyDescent="0.3">
      <c r="A73" s="5"/>
      <c r="B73" s="5"/>
      <c r="C73" s="5"/>
      <c r="D73" s="5"/>
      <c r="E73" s="4"/>
      <c r="F73" s="9" t="s">
        <v>94</v>
      </c>
      <c r="G73" s="2" t="s">
        <v>92</v>
      </c>
      <c r="H73" s="2" t="s">
        <v>93</v>
      </c>
      <c r="J73" s="5"/>
      <c r="K73" s="5"/>
      <c r="L73" s="5"/>
      <c r="M73" s="5"/>
      <c r="N73" s="4"/>
      <c r="O73" s="9" t="s">
        <v>94</v>
      </c>
      <c r="P73" s="2" t="s">
        <v>92</v>
      </c>
      <c r="Q73" s="2" t="s">
        <v>93</v>
      </c>
      <c r="R73" s="5"/>
      <c r="T73" s="1" t="s">
        <v>127</v>
      </c>
      <c r="U73" s="1">
        <f>MEDIAN(O14,O56,O42,O28,X28)</f>
        <v>3776</v>
      </c>
      <c r="V73" s="1">
        <f>AVERAGE(O14,X14,X28,O28,O42,O56)</f>
        <v>3757.8333333333335</v>
      </c>
    </row>
    <row r="74" spans="1:22" ht="15.75" thickBot="1" x14ac:dyDescent="0.3">
      <c r="A74" s="5"/>
      <c r="B74" s="5"/>
      <c r="C74" s="5"/>
      <c r="D74" s="5"/>
      <c r="E74" s="4"/>
      <c r="F74" s="4"/>
      <c r="G74" s="11">
        <f>MEDIAN(F72,F70,F68,F66,F64)</f>
        <v>5278</v>
      </c>
      <c r="H74" s="11">
        <f>AVERAGE(F72,F70,F68,F66,F64)</f>
        <v>5258</v>
      </c>
      <c r="J74" s="5"/>
      <c r="K74" s="5"/>
      <c r="L74" s="5"/>
      <c r="M74" s="5"/>
      <c r="N74" s="4"/>
      <c r="O74" s="4"/>
      <c r="P74" s="11">
        <f>MEDIAN(O72,O70,O68,O66,O64)</f>
        <v>5482</v>
      </c>
      <c r="Q74" s="10">
        <f>AVERAGE(O72,O70,O68,O66,O64)</f>
        <v>5503.2</v>
      </c>
      <c r="T74" s="1" t="s">
        <v>128</v>
      </c>
      <c r="U74" s="1">
        <f>MEDIAN(F72,F86,F100,F114,F128)</f>
        <v>5068</v>
      </c>
      <c r="V74" s="1">
        <f>AVERAGE(F72,F86,F100,F114,F128)</f>
        <v>5043.2</v>
      </c>
    </row>
    <row r="75" spans="1:22" x14ac:dyDescent="0.25">
      <c r="A75" s="5"/>
      <c r="B75" s="5"/>
      <c r="C75" s="5"/>
      <c r="D75" s="5"/>
      <c r="E75" s="5"/>
      <c r="F75" s="5"/>
      <c r="J75" s="5"/>
      <c r="K75" s="5"/>
      <c r="L75" s="5"/>
      <c r="M75" s="5"/>
      <c r="N75" s="5"/>
      <c r="O75" s="5"/>
      <c r="T75" s="1" t="s">
        <v>129</v>
      </c>
      <c r="U75" s="1">
        <f>+MEDIAN(O72,O86,O100)</f>
        <v>5762</v>
      </c>
      <c r="V75" s="1">
        <f>AVERAGE(O72,O86,O100)</f>
        <v>5827.666666666667</v>
      </c>
    </row>
    <row r="76" spans="1:22" x14ac:dyDescent="0.25">
      <c r="A76" s="1" t="s">
        <v>17</v>
      </c>
      <c r="F76" s="1" t="s">
        <v>8</v>
      </c>
      <c r="J76" s="1" t="s">
        <v>17</v>
      </c>
      <c r="O76" s="1" t="s">
        <v>8</v>
      </c>
    </row>
    <row r="77" spans="1:22" x14ac:dyDescent="0.25">
      <c r="A77" s="2" t="s">
        <v>1</v>
      </c>
      <c r="B77" s="3" t="s">
        <v>71</v>
      </c>
      <c r="C77" s="3" t="s">
        <v>48</v>
      </c>
      <c r="D77" s="3" t="s">
        <v>64</v>
      </c>
      <c r="E77" s="3" t="s">
        <v>72</v>
      </c>
      <c r="G77" s="1" t="s">
        <v>92</v>
      </c>
      <c r="H77" s="1" t="s">
        <v>93</v>
      </c>
      <c r="J77" s="2" t="s">
        <v>1</v>
      </c>
      <c r="K77" s="3" t="s">
        <v>91</v>
      </c>
      <c r="L77" s="3" t="s">
        <v>81</v>
      </c>
      <c r="M77" s="3" t="s">
        <v>79</v>
      </c>
      <c r="N77" s="3" t="s">
        <v>88</v>
      </c>
      <c r="P77" s="1" t="s">
        <v>92</v>
      </c>
      <c r="Q77" s="1" t="s">
        <v>93</v>
      </c>
    </row>
    <row r="78" spans="1:22" x14ac:dyDescent="0.25">
      <c r="A78" s="4"/>
      <c r="B78" s="5">
        <v>1288</v>
      </c>
      <c r="C78" s="5">
        <v>1039</v>
      </c>
      <c r="D78" s="5">
        <v>1317</v>
      </c>
      <c r="E78" s="5">
        <v>901</v>
      </c>
      <c r="F78" s="5">
        <f>SUM(B78:E78)</f>
        <v>4545</v>
      </c>
      <c r="G78" s="5">
        <f>MEDIAN(B78,C78,D78,E78)</f>
        <v>1163.5</v>
      </c>
      <c r="H78" s="5">
        <f>AVERAGE(B78,C78,D78,E78)</f>
        <v>1136.25</v>
      </c>
      <c r="J78" s="4"/>
      <c r="K78" s="5">
        <v>1308</v>
      </c>
      <c r="L78" s="5">
        <v>1370</v>
      </c>
      <c r="M78" s="5">
        <v>1605</v>
      </c>
      <c r="N78" s="5">
        <v>1897</v>
      </c>
      <c r="O78" s="5">
        <f>SUM(K78:N78)</f>
        <v>6180</v>
      </c>
      <c r="P78" s="5">
        <f>MEDIAN(K78,L78,M78,N78)</f>
        <v>1487.5</v>
      </c>
      <c r="Q78" s="5">
        <f>AVERAGE(K78,L78,M78,N78)</f>
        <v>1545</v>
      </c>
      <c r="R78" s="5"/>
    </row>
    <row r="79" spans="1:22" x14ac:dyDescent="0.25">
      <c r="A79" s="2" t="s">
        <v>2</v>
      </c>
      <c r="B79" s="3" t="s">
        <v>66</v>
      </c>
      <c r="C79" s="3" t="s">
        <v>73</v>
      </c>
      <c r="D79" s="3" t="s">
        <v>72</v>
      </c>
      <c r="E79" s="3" t="s">
        <v>55</v>
      </c>
      <c r="J79" s="2" t="s">
        <v>2</v>
      </c>
      <c r="K79" s="3" t="s">
        <v>78</v>
      </c>
      <c r="L79" s="3" t="s">
        <v>88</v>
      </c>
      <c r="M79" s="3" t="s">
        <v>89</v>
      </c>
      <c r="N79" s="3" t="s">
        <v>90</v>
      </c>
    </row>
    <row r="80" spans="1:22" x14ac:dyDescent="0.25">
      <c r="A80" s="4"/>
      <c r="B80" s="5">
        <v>1125</v>
      </c>
      <c r="C80" s="5">
        <v>1427</v>
      </c>
      <c r="D80" s="5">
        <v>901</v>
      </c>
      <c r="E80" s="5">
        <v>1272</v>
      </c>
      <c r="F80" s="5">
        <f>SUM(B80:E80)</f>
        <v>4725</v>
      </c>
      <c r="G80" s="5">
        <f>MEDIAN(B80,C80,D80,E80)</f>
        <v>1198.5</v>
      </c>
      <c r="H80" s="5">
        <f>AVERAGE(B80,C80,D80,E80)</f>
        <v>1181.25</v>
      </c>
      <c r="J80" s="4"/>
      <c r="K80" s="5">
        <v>1519</v>
      </c>
      <c r="L80" s="5">
        <v>1897</v>
      </c>
      <c r="M80" s="5">
        <v>981</v>
      </c>
      <c r="N80" s="5">
        <v>1559</v>
      </c>
      <c r="O80" s="5">
        <f>SUM(K80:N80)</f>
        <v>5956</v>
      </c>
      <c r="P80" s="5">
        <f>MEDIAN(K80,L80,M80,N80)</f>
        <v>1539</v>
      </c>
      <c r="Q80" s="5">
        <f>AVERAGE(K80,L80,M80,N80)</f>
        <v>1489</v>
      </c>
      <c r="R80" s="5"/>
    </row>
    <row r="81" spans="1:18" x14ac:dyDescent="0.25">
      <c r="A81" s="2" t="s">
        <v>3</v>
      </c>
      <c r="B81" s="3" t="s">
        <v>64</v>
      </c>
      <c r="C81" s="3" t="s">
        <v>73</v>
      </c>
      <c r="D81" s="3" t="s">
        <v>61</v>
      </c>
      <c r="E81" s="3" t="s">
        <v>48</v>
      </c>
      <c r="J81" s="2" t="s">
        <v>3</v>
      </c>
      <c r="K81" s="3" t="s">
        <v>78</v>
      </c>
      <c r="L81" s="3" t="s">
        <v>88</v>
      </c>
      <c r="M81" s="3" t="s">
        <v>90</v>
      </c>
      <c r="N81" s="3" t="s">
        <v>84</v>
      </c>
    </row>
    <row r="82" spans="1:18" x14ac:dyDescent="0.25">
      <c r="A82" s="4"/>
      <c r="B82" s="5">
        <v>1317</v>
      </c>
      <c r="C82" s="5">
        <v>1427</v>
      </c>
      <c r="D82" s="5">
        <v>1019</v>
      </c>
      <c r="E82" s="5">
        <v>1039</v>
      </c>
      <c r="F82" s="5">
        <f>SUM(B82:E82)</f>
        <v>4802</v>
      </c>
      <c r="G82" s="5">
        <f>MEDIAN(B82,C82,D82,E82)</f>
        <v>1178</v>
      </c>
      <c r="H82" s="5">
        <f>AVERAGE(B82,C82,D82,E82)</f>
        <v>1200.5</v>
      </c>
      <c r="J82" s="4"/>
      <c r="K82" s="5">
        <v>1519</v>
      </c>
      <c r="L82" s="5">
        <v>1897</v>
      </c>
      <c r="M82" s="5">
        <v>1559</v>
      </c>
      <c r="N82" s="5">
        <v>1449</v>
      </c>
      <c r="O82" s="5">
        <f>SUM(K82:N82)</f>
        <v>6424</v>
      </c>
      <c r="P82" s="5">
        <f>MEDIAN(K82,L82,M82,N82)</f>
        <v>1539</v>
      </c>
      <c r="Q82" s="5">
        <f>AVERAGE(K82,L82,M82,N82)</f>
        <v>1606</v>
      </c>
      <c r="R82" s="5"/>
    </row>
    <row r="83" spans="1:18" x14ac:dyDescent="0.25">
      <c r="A83" s="2" t="s">
        <v>4</v>
      </c>
      <c r="B83" s="3" t="s">
        <v>68</v>
      </c>
      <c r="C83" s="3" t="s">
        <v>68</v>
      </c>
      <c r="D83" s="3" t="s">
        <v>48</v>
      </c>
      <c r="E83" s="3" t="s">
        <v>71</v>
      </c>
      <c r="J83" s="2" t="s">
        <v>4</v>
      </c>
      <c r="K83" s="3" t="s">
        <v>78</v>
      </c>
      <c r="L83" s="3" t="s">
        <v>78</v>
      </c>
      <c r="M83" s="3" t="s">
        <v>77</v>
      </c>
      <c r="N83" s="3" t="s">
        <v>91</v>
      </c>
    </row>
    <row r="84" spans="1:18" x14ac:dyDescent="0.25">
      <c r="A84" s="4"/>
      <c r="B84" s="5">
        <v>1335</v>
      </c>
      <c r="C84" s="5">
        <v>1335</v>
      </c>
      <c r="D84" s="5">
        <v>1039</v>
      </c>
      <c r="E84" s="5">
        <v>1288</v>
      </c>
      <c r="F84" s="5">
        <f>SUM(B84:E84)</f>
        <v>4997</v>
      </c>
      <c r="G84" s="5">
        <f>MEDIAN(B84,C84,D84,E84)</f>
        <v>1311.5</v>
      </c>
      <c r="H84" s="5">
        <f>AVERAGE(B84,C84,D84,E84)</f>
        <v>1249.25</v>
      </c>
      <c r="J84" s="4"/>
      <c r="K84" s="5">
        <v>1519</v>
      </c>
      <c r="L84" s="5">
        <v>1519</v>
      </c>
      <c r="M84" s="5">
        <v>1363</v>
      </c>
      <c r="N84" s="5">
        <v>1308</v>
      </c>
      <c r="O84" s="5">
        <f>SUM(K84:N84)</f>
        <v>5709</v>
      </c>
      <c r="P84" s="5">
        <f>MEDIAN(K84,L84,M84,N84)</f>
        <v>1441</v>
      </c>
      <c r="Q84" s="5">
        <f>AVERAGE(K84,L84,M84,N84)</f>
        <v>1427.25</v>
      </c>
      <c r="R84" s="5"/>
    </row>
    <row r="85" spans="1:18" x14ac:dyDescent="0.25">
      <c r="A85" s="2" t="s">
        <v>5</v>
      </c>
      <c r="B85" s="3" t="s">
        <v>68</v>
      </c>
      <c r="C85" s="3" t="s">
        <v>67</v>
      </c>
      <c r="D85" s="3" t="s">
        <v>58</v>
      </c>
      <c r="E85" s="3" t="s">
        <v>69</v>
      </c>
      <c r="J85" s="2" t="s">
        <v>5</v>
      </c>
      <c r="K85" s="3" t="s">
        <v>87</v>
      </c>
      <c r="L85" s="3" t="s">
        <v>85</v>
      </c>
      <c r="M85" s="3" t="s">
        <v>77</v>
      </c>
      <c r="N85" s="3" t="s">
        <v>87</v>
      </c>
    </row>
    <row r="86" spans="1:18" x14ac:dyDescent="0.25">
      <c r="A86" s="5"/>
      <c r="B86" s="5">
        <v>1335</v>
      </c>
      <c r="C86" s="5">
        <v>1477</v>
      </c>
      <c r="D86" s="5">
        <v>1064</v>
      </c>
      <c r="E86" s="5">
        <v>1192</v>
      </c>
      <c r="F86" s="5">
        <f>SUM(B86:E86)</f>
        <v>5068</v>
      </c>
      <c r="G86" s="5">
        <f>MEDIAN(B86,C86,D86,E86)</f>
        <v>1263.5</v>
      </c>
      <c r="H86" s="5">
        <f>AVERAGE(B86,C86,D86,E86)</f>
        <v>1267</v>
      </c>
      <c r="J86" s="5"/>
      <c r="K86" s="5">
        <v>1751</v>
      </c>
      <c r="L86" s="5">
        <v>1374</v>
      </c>
      <c r="M86" s="5">
        <v>1363</v>
      </c>
      <c r="N86" s="5">
        <v>1751</v>
      </c>
      <c r="O86" s="5">
        <f>SUM(K86:N86)</f>
        <v>6239</v>
      </c>
      <c r="P86" s="5">
        <f>MEDIAN(K86,L86,M86,N86)</f>
        <v>1562.5</v>
      </c>
      <c r="Q86" s="5">
        <f>AVERAGE(K86,L86,M86,N86)</f>
        <v>1559.75</v>
      </c>
      <c r="R86" s="5"/>
    </row>
    <row r="87" spans="1:18" ht="15.75" thickBot="1" x14ac:dyDescent="0.3">
      <c r="A87" s="5"/>
      <c r="B87" s="5"/>
      <c r="C87" s="5"/>
      <c r="D87" s="5"/>
      <c r="E87" s="4"/>
      <c r="F87" s="9" t="s">
        <v>95</v>
      </c>
      <c r="G87" s="2" t="s">
        <v>92</v>
      </c>
      <c r="H87" s="2" t="s">
        <v>93</v>
      </c>
      <c r="J87" s="5"/>
      <c r="K87" s="5"/>
      <c r="L87" s="5"/>
      <c r="M87" s="5"/>
      <c r="N87" s="4"/>
      <c r="O87" s="9" t="s">
        <v>95</v>
      </c>
      <c r="P87" s="2" t="s">
        <v>92</v>
      </c>
      <c r="Q87" s="2" t="s">
        <v>93</v>
      </c>
      <c r="R87" s="5"/>
    </row>
    <row r="88" spans="1:18" ht="15.75" thickBot="1" x14ac:dyDescent="0.3">
      <c r="A88" s="5"/>
      <c r="B88" s="5"/>
      <c r="C88" s="5"/>
      <c r="D88" s="5"/>
      <c r="E88" s="4"/>
      <c r="F88" s="4"/>
      <c r="G88" s="11">
        <f>MEDIAN(F86,F84,F82,F80,F78)</f>
        <v>4802</v>
      </c>
      <c r="H88" s="11">
        <f>AVERAGE(F86,F84,F82,F80,F78)</f>
        <v>4827.3999999999996</v>
      </c>
      <c r="I88" s="7"/>
      <c r="J88" s="5"/>
      <c r="K88" s="5"/>
      <c r="L88" s="5"/>
      <c r="M88" s="5"/>
      <c r="N88" s="4"/>
      <c r="O88" s="4"/>
      <c r="P88" s="11">
        <f>MEDIAN(O86,O84,O82,O80,O78)</f>
        <v>6180</v>
      </c>
      <c r="Q88" s="10">
        <f>AVERAGE(O86,O84,O82,O80,O78)</f>
        <v>6101.6</v>
      </c>
    </row>
    <row r="90" spans="1:18" x14ac:dyDescent="0.25">
      <c r="A90" s="1" t="s">
        <v>22</v>
      </c>
      <c r="F90" s="1" t="s">
        <v>8</v>
      </c>
      <c r="J90" s="1" t="s">
        <v>22</v>
      </c>
      <c r="O90" s="1" t="s">
        <v>8</v>
      </c>
    </row>
    <row r="91" spans="1:18" x14ac:dyDescent="0.25">
      <c r="A91" s="2" t="s">
        <v>1</v>
      </c>
      <c r="B91" s="3" t="s">
        <v>55</v>
      </c>
      <c r="C91" s="3" t="s">
        <v>56</v>
      </c>
      <c r="D91" s="3" t="s">
        <v>69</v>
      </c>
      <c r="E91" s="3" t="s">
        <v>75</v>
      </c>
      <c r="G91" s="1" t="s">
        <v>92</v>
      </c>
      <c r="H91" s="1" t="s">
        <v>93</v>
      </c>
      <c r="J91" s="2" t="s">
        <v>1</v>
      </c>
      <c r="K91" s="3" t="s">
        <v>77</v>
      </c>
      <c r="L91" s="3" t="s">
        <v>79</v>
      </c>
      <c r="M91" s="3" t="s">
        <v>80</v>
      </c>
      <c r="N91" s="3" t="s">
        <v>76</v>
      </c>
      <c r="P91" s="1" t="s">
        <v>92</v>
      </c>
      <c r="Q91" s="1" t="s">
        <v>93</v>
      </c>
    </row>
    <row r="92" spans="1:18" x14ac:dyDescent="0.25">
      <c r="A92" s="4"/>
      <c r="B92" s="5">
        <v>1272</v>
      </c>
      <c r="C92" s="5">
        <v>1101</v>
      </c>
      <c r="D92" s="5">
        <v>1192</v>
      </c>
      <c r="E92" s="5">
        <v>1242</v>
      </c>
      <c r="F92" s="5">
        <f>SUM(B92:E92)</f>
        <v>4807</v>
      </c>
      <c r="G92" s="5">
        <f>MEDIAN(B92,C92,D92,E92)</f>
        <v>1217</v>
      </c>
      <c r="H92" s="5">
        <f>AVERAGE(B92,C92,D92,E92)</f>
        <v>1201.75</v>
      </c>
      <c r="J92" s="4"/>
      <c r="K92" s="5">
        <v>1363</v>
      </c>
      <c r="L92" s="5">
        <v>1605</v>
      </c>
      <c r="M92" s="5">
        <v>1429</v>
      </c>
      <c r="N92" s="5">
        <v>1299</v>
      </c>
      <c r="O92" s="5">
        <f>SUM(K92:N92)</f>
        <v>5696</v>
      </c>
      <c r="P92" s="5">
        <f>MEDIAN(K92,L92,M92,N92)</f>
        <v>1396</v>
      </c>
      <c r="Q92" s="5">
        <f>AVERAGE(K92,L92,M92,N92)</f>
        <v>1424</v>
      </c>
      <c r="R92" s="5"/>
    </row>
    <row r="93" spans="1:18" x14ac:dyDescent="0.25">
      <c r="A93" s="2" t="s">
        <v>2</v>
      </c>
      <c r="B93" s="3" t="s">
        <v>73</v>
      </c>
      <c r="C93" s="3" t="s">
        <v>73</v>
      </c>
      <c r="D93" s="3" t="s">
        <v>55</v>
      </c>
      <c r="E93" s="3" t="s">
        <v>23</v>
      </c>
      <c r="J93" s="2" t="s">
        <v>2</v>
      </c>
      <c r="K93" s="3" t="s">
        <v>77</v>
      </c>
      <c r="L93" s="3" t="s">
        <v>80</v>
      </c>
      <c r="M93" s="3" t="s">
        <v>77</v>
      </c>
      <c r="N93" s="3" t="s">
        <v>77</v>
      </c>
    </row>
    <row r="94" spans="1:18" x14ac:dyDescent="0.25">
      <c r="A94" s="4"/>
      <c r="B94" s="5">
        <v>1427</v>
      </c>
      <c r="C94" s="5">
        <v>1427</v>
      </c>
      <c r="D94" s="5">
        <v>1272</v>
      </c>
      <c r="E94" s="5">
        <v>769</v>
      </c>
      <c r="F94" s="5">
        <f>SUM(B94:E94)</f>
        <v>4895</v>
      </c>
      <c r="G94" s="5">
        <f>MEDIAN(B94,C94,D94,E94)</f>
        <v>1349.5</v>
      </c>
      <c r="H94" s="5">
        <f>AVERAGE(B94,C94,D94,E94)</f>
        <v>1223.75</v>
      </c>
      <c r="J94" s="4"/>
      <c r="K94" s="5">
        <v>1363</v>
      </c>
      <c r="L94" s="5">
        <v>1429</v>
      </c>
      <c r="M94" s="5">
        <v>1363</v>
      </c>
      <c r="N94" s="5">
        <v>1363</v>
      </c>
      <c r="O94" s="5">
        <f>SUM(K94:N94)</f>
        <v>5518</v>
      </c>
      <c r="P94" s="5">
        <f>MEDIAN(K94,L94,M94,N94)</f>
        <v>1363</v>
      </c>
      <c r="Q94" s="5">
        <f>AVERAGE(K94,L94,M94,N94)</f>
        <v>1379.5</v>
      </c>
      <c r="R94" s="5"/>
    </row>
    <row r="95" spans="1:18" x14ac:dyDescent="0.25">
      <c r="A95" s="2" t="s">
        <v>3</v>
      </c>
      <c r="B95" s="3" t="s">
        <v>69</v>
      </c>
      <c r="C95" s="3" t="s">
        <v>75</v>
      </c>
      <c r="D95" s="3" t="s">
        <v>58</v>
      </c>
      <c r="E95" s="3" t="s">
        <v>58</v>
      </c>
      <c r="J95" s="2" t="s">
        <v>3</v>
      </c>
      <c r="K95" s="3" t="s">
        <v>80</v>
      </c>
      <c r="L95" s="3" t="s">
        <v>77</v>
      </c>
      <c r="M95" s="3" t="s">
        <v>79</v>
      </c>
      <c r="N95" s="3" t="s">
        <v>76</v>
      </c>
    </row>
    <row r="96" spans="1:18" x14ac:dyDescent="0.25">
      <c r="A96" s="4"/>
      <c r="B96" s="5">
        <v>1192</v>
      </c>
      <c r="C96" s="5">
        <v>1242</v>
      </c>
      <c r="D96" s="5">
        <v>1064</v>
      </c>
      <c r="E96" s="5">
        <v>1064</v>
      </c>
      <c r="F96" s="5">
        <f>SUM(B96:E96)</f>
        <v>4562</v>
      </c>
      <c r="G96" s="5">
        <f>MEDIAN(B96,C96,D96,E96)</f>
        <v>1128</v>
      </c>
      <c r="H96" s="5">
        <f>AVERAGE(B96,C96,D96,E96)</f>
        <v>1140.5</v>
      </c>
      <c r="J96" s="4"/>
      <c r="K96" s="5">
        <v>1429</v>
      </c>
      <c r="L96" s="5">
        <v>1363</v>
      </c>
      <c r="M96" s="5">
        <v>1605</v>
      </c>
      <c r="N96" s="5">
        <v>1299</v>
      </c>
      <c r="O96" s="5">
        <f>SUM(K96:N96)</f>
        <v>5696</v>
      </c>
      <c r="P96" s="5">
        <f>MEDIAN(K96,L96,M96,N96)</f>
        <v>1396</v>
      </c>
      <c r="Q96" s="5">
        <f>AVERAGE(K96,L96,M96,N96)</f>
        <v>1424</v>
      </c>
      <c r="R96" s="5"/>
    </row>
    <row r="97" spans="1:18" x14ac:dyDescent="0.25">
      <c r="A97" s="2" t="s">
        <v>4</v>
      </c>
      <c r="B97" s="3" t="s">
        <v>56</v>
      </c>
      <c r="C97" s="3" t="s">
        <v>74</v>
      </c>
      <c r="D97" s="3" t="s">
        <v>73</v>
      </c>
      <c r="E97" s="3" t="s">
        <v>27</v>
      </c>
      <c r="J97" s="2" t="s">
        <v>4</v>
      </c>
      <c r="K97" s="3" t="s">
        <v>76</v>
      </c>
      <c r="L97" s="3" t="s">
        <v>76</v>
      </c>
      <c r="M97" s="3" t="s">
        <v>90</v>
      </c>
      <c r="N97" s="3" t="s">
        <v>77</v>
      </c>
    </row>
    <row r="98" spans="1:18" x14ac:dyDescent="0.25">
      <c r="A98" s="4"/>
      <c r="B98" s="5">
        <v>1101</v>
      </c>
      <c r="C98" s="5">
        <v>1291</v>
      </c>
      <c r="D98" s="5">
        <v>1427</v>
      </c>
      <c r="E98" s="5">
        <v>784</v>
      </c>
      <c r="F98" s="5">
        <f>SUM(B98:E98)</f>
        <v>4603</v>
      </c>
      <c r="G98" s="5">
        <f>MEDIAN(B98,C98,D98,E98)</f>
        <v>1196</v>
      </c>
      <c r="H98" s="5">
        <f>AVERAGE(B98,C98,D98,E98)</f>
        <v>1150.75</v>
      </c>
      <c r="J98" s="4"/>
      <c r="K98" s="5">
        <v>1299</v>
      </c>
      <c r="L98" s="5">
        <v>1299</v>
      </c>
      <c r="M98" s="5">
        <v>1559</v>
      </c>
      <c r="N98" s="5">
        <v>1363</v>
      </c>
      <c r="O98" s="5">
        <f>SUM(K98:N98)</f>
        <v>5520</v>
      </c>
      <c r="P98" s="5">
        <f>MEDIAN(K98,L98,M98,N98)</f>
        <v>1331</v>
      </c>
      <c r="Q98" s="5">
        <f>AVERAGE(K98,L98,M98,N98)</f>
        <v>1380</v>
      </c>
      <c r="R98" s="5"/>
    </row>
    <row r="99" spans="1:18" x14ac:dyDescent="0.25">
      <c r="A99" s="2" t="s">
        <v>5</v>
      </c>
      <c r="B99" s="3" t="s">
        <v>73</v>
      </c>
      <c r="C99" s="3" t="s">
        <v>73</v>
      </c>
      <c r="D99" s="3" t="s">
        <v>49</v>
      </c>
      <c r="E99" s="3" t="s">
        <v>49</v>
      </c>
      <c r="J99" s="2" t="s">
        <v>5</v>
      </c>
      <c r="K99" s="3" t="s">
        <v>76</v>
      </c>
      <c r="L99" s="3" t="s">
        <v>80</v>
      </c>
      <c r="M99" s="3" t="s">
        <v>80</v>
      </c>
      <c r="N99" s="3" t="s">
        <v>79</v>
      </c>
    </row>
    <row r="100" spans="1:18" x14ac:dyDescent="0.25">
      <c r="A100" s="5"/>
      <c r="B100" s="5">
        <v>1427</v>
      </c>
      <c r="C100" s="5">
        <v>1427</v>
      </c>
      <c r="D100" s="5">
        <v>1041</v>
      </c>
      <c r="E100" s="5">
        <v>1041</v>
      </c>
      <c r="F100" s="5">
        <f>SUM(B100:E100)</f>
        <v>4936</v>
      </c>
      <c r="G100" s="5">
        <f>MEDIAN(B100,C100,D100,E100)</f>
        <v>1234</v>
      </c>
      <c r="H100" s="5">
        <f>AVERAGE(B100,C100,D100,E100)</f>
        <v>1234</v>
      </c>
      <c r="J100" s="5"/>
      <c r="K100" s="5">
        <v>1299</v>
      </c>
      <c r="L100" s="5">
        <v>1429</v>
      </c>
      <c r="M100" s="5">
        <v>1429</v>
      </c>
      <c r="N100" s="5">
        <v>1605</v>
      </c>
      <c r="O100" s="5">
        <f>SUM(K100:N100)</f>
        <v>5762</v>
      </c>
      <c r="P100" s="5">
        <f>MEDIAN(K100,L100,M100,N100)</f>
        <v>1429</v>
      </c>
      <c r="Q100" s="5">
        <f>AVERAGE(K100,L100,M100,N100)</f>
        <v>1440.5</v>
      </c>
      <c r="R100" s="5"/>
    </row>
    <row r="101" spans="1:18" ht="15.75" thickBot="1" x14ac:dyDescent="0.3">
      <c r="A101" s="5"/>
      <c r="B101" s="5"/>
      <c r="C101" s="5"/>
      <c r="D101" s="5"/>
      <c r="E101" s="4"/>
      <c r="F101" s="9" t="s">
        <v>96</v>
      </c>
      <c r="G101" s="2" t="s">
        <v>92</v>
      </c>
      <c r="H101" s="2" t="s">
        <v>93</v>
      </c>
      <c r="J101" s="5"/>
      <c r="K101" s="5"/>
      <c r="L101" s="5"/>
      <c r="M101" s="5"/>
      <c r="N101" s="4"/>
      <c r="O101" s="9" t="s">
        <v>96</v>
      </c>
      <c r="P101" s="2" t="s">
        <v>92</v>
      </c>
      <c r="Q101" s="2" t="s">
        <v>93</v>
      </c>
      <c r="R101" s="5"/>
    </row>
    <row r="102" spans="1:18" ht="15.75" thickBot="1" x14ac:dyDescent="0.3">
      <c r="A102" s="5"/>
      <c r="B102" s="5"/>
      <c r="C102" s="5"/>
      <c r="D102" s="5"/>
      <c r="E102" s="4"/>
      <c r="F102" s="4"/>
      <c r="G102" s="11">
        <f>MEDIAN(F100,F98,F96,F94,F92)</f>
        <v>4807</v>
      </c>
      <c r="H102" s="11">
        <f>AVERAGE(F100,F98,F96,F94,F92)</f>
        <v>4760.6000000000004</v>
      </c>
      <c r="J102" s="5"/>
      <c r="K102" s="5"/>
      <c r="L102" s="5"/>
      <c r="M102" s="5"/>
      <c r="N102" s="4"/>
      <c r="O102" s="4"/>
      <c r="P102" s="11">
        <f>MEDIAN(O100,O98,O96,O94,O92)</f>
        <v>5696</v>
      </c>
      <c r="Q102" s="10">
        <f>AVERAGE(O100,O98,O96,O94,O92)</f>
        <v>5638.4</v>
      </c>
    </row>
    <row r="104" spans="1:18" x14ac:dyDescent="0.25">
      <c r="A104" s="1" t="s">
        <v>36</v>
      </c>
      <c r="F104" s="1" t="s">
        <v>8</v>
      </c>
      <c r="K104" s="7"/>
      <c r="L104" s="7"/>
      <c r="M104" s="7"/>
      <c r="N104" s="7"/>
      <c r="O104" s="7"/>
    </row>
    <row r="105" spans="1:18" x14ac:dyDescent="0.25">
      <c r="A105" s="2" t="s">
        <v>1</v>
      </c>
      <c r="B105" s="3" t="s">
        <v>72</v>
      </c>
      <c r="C105" s="3" t="s">
        <v>70</v>
      </c>
      <c r="D105" s="3" t="s">
        <v>68</v>
      </c>
      <c r="E105" s="3" t="s">
        <v>67</v>
      </c>
      <c r="G105" s="1" t="s">
        <v>92</v>
      </c>
      <c r="H105" s="1" t="s">
        <v>93</v>
      </c>
      <c r="J105" s="2"/>
      <c r="K105" s="7"/>
      <c r="L105" s="7"/>
      <c r="M105" s="7"/>
      <c r="N105" s="7"/>
      <c r="O105" s="7"/>
    </row>
    <row r="106" spans="1:18" x14ac:dyDescent="0.25">
      <c r="A106" s="4"/>
      <c r="B106" s="5">
        <v>901</v>
      </c>
      <c r="C106" s="5">
        <v>1308</v>
      </c>
      <c r="D106" s="5">
        <v>1335</v>
      </c>
      <c r="E106" s="5">
        <v>1477</v>
      </c>
      <c r="F106" s="5">
        <f>SUM(B106:E106)</f>
        <v>5021</v>
      </c>
      <c r="G106" s="5">
        <f>MEDIAN(B106,C106,D106,E106)</f>
        <v>1321.5</v>
      </c>
      <c r="H106" s="5">
        <f>AVERAGE(B106,C106,D106,E106)</f>
        <v>1255.25</v>
      </c>
      <c r="J106" s="4"/>
      <c r="K106" s="8"/>
      <c r="L106" s="8"/>
      <c r="M106" s="8"/>
      <c r="N106" s="8"/>
      <c r="O106" s="8"/>
    </row>
    <row r="107" spans="1:18" x14ac:dyDescent="0.25">
      <c r="A107" s="2" t="s">
        <v>2</v>
      </c>
      <c r="B107" s="3" t="s">
        <v>66</v>
      </c>
      <c r="C107" s="3" t="s">
        <v>76</v>
      </c>
      <c r="D107" s="3" t="s">
        <v>48</v>
      </c>
      <c r="E107" s="3" t="s">
        <v>73</v>
      </c>
      <c r="J107" s="2"/>
      <c r="K107" s="7"/>
      <c r="L107" s="7"/>
      <c r="M107" s="7"/>
      <c r="N107" s="7"/>
      <c r="O107" s="7"/>
    </row>
    <row r="108" spans="1:18" x14ac:dyDescent="0.25">
      <c r="A108" s="4"/>
      <c r="B108" s="5">
        <v>1125</v>
      </c>
      <c r="C108" s="5">
        <v>1299</v>
      </c>
      <c r="D108" s="5">
        <v>1039</v>
      </c>
      <c r="E108" s="5">
        <v>1427</v>
      </c>
      <c r="F108" s="5">
        <f>SUM(B108:E108)</f>
        <v>4890</v>
      </c>
      <c r="G108" s="5">
        <f>MEDIAN(B108,C108,D108,E108)</f>
        <v>1212</v>
      </c>
      <c r="H108" s="5">
        <f>AVERAGE(B108,C108,D108,E108)</f>
        <v>1222.5</v>
      </c>
      <c r="J108" s="4"/>
      <c r="K108" s="8"/>
      <c r="L108" s="8"/>
      <c r="M108" s="8"/>
      <c r="N108" s="8"/>
      <c r="O108" s="8"/>
    </row>
    <row r="109" spans="1:18" x14ac:dyDescent="0.25">
      <c r="A109" s="2" t="s">
        <v>3</v>
      </c>
      <c r="B109" s="3" t="s">
        <v>42</v>
      </c>
      <c r="C109" s="3" t="s">
        <v>72</v>
      </c>
      <c r="D109" s="3" t="s">
        <v>76</v>
      </c>
      <c r="E109" s="3" t="s">
        <v>48</v>
      </c>
      <c r="J109" s="2"/>
      <c r="K109" s="7"/>
      <c r="L109" s="7"/>
      <c r="M109" s="7"/>
      <c r="N109" s="8"/>
      <c r="O109" s="7"/>
    </row>
    <row r="110" spans="1:18" x14ac:dyDescent="0.25">
      <c r="A110" s="4"/>
      <c r="B110" s="5">
        <v>1399</v>
      </c>
      <c r="C110" s="5">
        <v>901</v>
      </c>
      <c r="D110" s="5">
        <v>1299</v>
      </c>
      <c r="E110" s="5">
        <v>1039</v>
      </c>
      <c r="F110" s="5">
        <f>SUM(B110:E110)</f>
        <v>4638</v>
      </c>
      <c r="G110" s="5">
        <f>MEDIAN(B110,C110,D110,E110)</f>
        <v>1169</v>
      </c>
      <c r="H110" s="5">
        <f>AVERAGE(B110,C110,D110,E110)</f>
        <v>1159.5</v>
      </c>
      <c r="J110" s="4"/>
      <c r="K110" s="8"/>
      <c r="L110" s="8"/>
      <c r="M110" s="8"/>
      <c r="N110" s="8"/>
      <c r="O110" s="8"/>
    </row>
    <row r="111" spans="1:18" x14ac:dyDescent="0.25">
      <c r="A111" s="2" t="s">
        <v>4</v>
      </c>
      <c r="B111" s="3" t="s">
        <v>68</v>
      </c>
      <c r="C111" s="3" t="s">
        <v>48</v>
      </c>
      <c r="D111" s="3" t="s">
        <v>48</v>
      </c>
      <c r="E111" s="3" t="s">
        <v>76</v>
      </c>
      <c r="J111" s="2"/>
      <c r="K111" s="7"/>
      <c r="L111" s="7"/>
      <c r="M111" s="7"/>
      <c r="N111" s="7"/>
      <c r="O111" s="7"/>
    </row>
    <row r="112" spans="1:18" x14ac:dyDescent="0.25">
      <c r="A112" s="4"/>
      <c r="B112" s="5">
        <v>1335</v>
      </c>
      <c r="C112" s="5">
        <v>1039</v>
      </c>
      <c r="D112" s="5">
        <v>1039</v>
      </c>
      <c r="E112" s="5">
        <v>1299</v>
      </c>
      <c r="F112" s="5">
        <f>SUM(B112:E112)</f>
        <v>4712</v>
      </c>
      <c r="G112" s="5">
        <f>MEDIAN(B112,C112,D112,E112)</f>
        <v>1169</v>
      </c>
      <c r="H112" s="5">
        <f>AVERAGE(B112,C112,D112,E112)</f>
        <v>1178</v>
      </c>
      <c r="J112" s="4"/>
      <c r="K112" s="8"/>
      <c r="L112" s="8"/>
      <c r="M112" s="8"/>
      <c r="N112" s="8"/>
      <c r="O112" s="8"/>
    </row>
    <row r="113" spans="1:15" x14ac:dyDescent="0.25">
      <c r="A113" s="2" t="s">
        <v>5</v>
      </c>
      <c r="B113" s="3" t="s">
        <v>42</v>
      </c>
      <c r="C113" s="3" t="s">
        <v>70</v>
      </c>
      <c r="D113" s="3" t="s">
        <v>48</v>
      </c>
      <c r="E113" s="3" t="s">
        <v>77</v>
      </c>
      <c r="J113" s="2"/>
      <c r="K113" s="7"/>
      <c r="L113" s="7"/>
      <c r="M113" s="7"/>
      <c r="N113" s="7"/>
      <c r="O113" s="7"/>
    </row>
    <row r="114" spans="1:15" x14ac:dyDescent="0.25">
      <c r="A114" s="5"/>
      <c r="B114" s="5">
        <v>1399</v>
      </c>
      <c r="C114" s="5">
        <v>1308</v>
      </c>
      <c r="D114" s="5">
        <v>1039</v>
      </c>
      <c r="E114" s="5">
        <v>1363</v>
      </c>
      <c r="F114" s="5">
        <f>SUM(B114:E114)</f>
        <v>5109</v>
      </c>
      <c r="G114" s="5">
        <f>MEDIAN(B114,C114,D114,E114)</f>
        <v>1335.5</v>
      </c>
      <c r="H114" s="5">
        <f>AVERAGE(B114,C114,D114,E114)</f>
        <v>1277.25</v>
      </c>
      <c r="J114" s="5"/>
      <c r="K114" s="8"/>
      <c r="L114" s="8"/>
      <c r="M114" s="8"/>
      <c r="N114" s="8"/>
      <c r="O114" s="8"/>
    </row>
    <row r="115" spans="1:15" ht="15.75" thickBot="1" x14ac:dyDescent="0.3">
      <c r="A115" s="5"/>
      <c r="B115" s="5"/>
      <c r="C115" s="5"/>
      <c r="D115" s="5"/>
      <c r="E115" s="4"/>
      <c r="F115" s="9" t="s">
        <v>97</v>
      </c>
      <c r="G115" s="2" t="s">
        <v>92</v>
      </c>
      <c r="H115" s="2" t="s">
        <v>93</v>
      </c>
      <c r="J115" s="5"/>
      <c r="K115" s="8"/>
      <c r="L115" s="8"/>
      <c r="M115" s="8"/>
      <c r="N115" s="8"/>
      <c r="O115" s="8"/>
    </row>
    <row r="116" spans="1:15" ht="15.75" thickBot="1" x14ac:dyDescent="0.3">
      <c r="A116" s="5"/>
      <c r="B116" s="5"/>
      <c r="C116" s="5"/>
      <c r="D116" s="5"/>
      <c r="E116" s="4"/>
      <c r="F116" s="4"/>
      <c r="G116" s="11">
        <f>MEDIAN(F114,F112,F110,F108,F106)</f>
        <v>4890</v>
      </c>
      <c r="H116" s="11">
        <f>AVERAGE(F114,F112,F110,F108,F106)</f>
        <v>4874</v>
      </c>
      <c r="J116" s="5"/>
      <c r="K116" s="8"/>
      <c r="L116" s="8"/>
      <c r="M116" s="8"/>
      <c r="N116" s="8"/>
      <c r="O116" s="8"/>
    </row>
    <row r="117" spans="1:15" x14ac:dyDescent="0.25">
      <c r="K117" s="7"/>
      <c r="L117" s="7"/>
      <c r="M117" s="7"/>
      <c r="N117" s="7"/>
      <c r="O117" s="7"/>
    </row>
    <row r="118" spans="1:15" x14ac:dyDescent="0.25">
      <c r="A118" s="1" t="s">
        <v>62</v>
      </c>
      <c r="F118" s="1" t="s">
        <v>8</v>
      </c>
      <c r="K118" s="7"/>
      <c r="L118" s="7"/>
      <c r="M118" s="7"/>
      <c r="N118" s="7"/>
      <c r="O118" s="7"/>
    </row>
    <row r="119" spans="1:15" x14ac:dyDescent="0.25">
      <c r="A119" s="2" t="s">
        <v>1</v>
      </c>
      <c r="B119" s="3" t="s">
        <v>69</v>
      </c>
      <c r="C119" s="3" t="s">
        <v>72</v>
      </c>
      <c r="D119" s="3" t="s">
        <v>55</v>
      </c>
      <c r="E119" s="3" t="s">
        <v>39</v>
      </c>
      <c r="G119" s="1" t="s">
        <v>92</v>
      </c>
      <c r="H119" s="1" t="s">
        <v>93</v>
      </c>
    </row>
    <row r="120" spans="1:15" x14ac:dyDescent="0.25">
      <c r="A120" s="4"/>
      <c r="B120" s="5">
        <v>1192</v>
      </c>
      <c r="C120" s="5">
        <v>901</v>
      </c>
      <c r="D120" s="5">
        <v>1272</v>
      </c>
      <c r="E120" s="5">
        <v>1146</v>
      </c>
      <c r="F120" s="5">
        <f>SUM(B120:E120)</f>
        <v>4511</v>
      </c>
      <c r="G120" s="5">
        <f>MEDIAN(B120,C120,D120,E120)</f>
        <v>1169</v>
      </c>
      <c r="H120" s="5">
        <f>AVERAGE(B120,C120,D120,E120)</f>
        <v>1127.75</v>
      </c>
    </row>
    <row r="121" spans="1:15" x14ac:dyDescent="0.25">
      <c r="A121" s="2" t="s">
        <v>2</v>
      </c>
      <c r="B121" s="3" t="s">
        <v>68</v>
      </c>
      <c r="C121" s="3" t="s">
        <v>42</v>
      </c>
      <c r="D121" s="3" t="s">
        <v>71</v>
      </c>
      <c r="E121" s="3" t="s">
        <v>66</v>
      </c>
    </row>
    <row r="122" spans="1:15" x14ac:dyDescent="0.25">
      <c r="A122" s="4"/>
      <c r="B122" s="5">
        <v>1335</v>
      </c>
      <c r="C122" s="5">
        <v>1399</v>
      </c>
      <c r="D122" s="5">
        <v>1288</v>
      </c>
      <c r="E122" s="5">
        <v>1125</v>
      </c>
      <c r="F122" s="5">
        <f>B122+C122+D122+E122</f>
        <v>5147</v>
      </c>
      <c r="G122" s="5">
        <f>MEDIAN(B122,C122,D122,E122)</f>
        <v>1311.5</v>
      </c>
      <c r="H122" s="5">
        <f>AVERAGE(B122,C122,D122,E122)</f>
        <v>1286.75</v>
      </c>
    </row>
    <row r="123" spans="1:15" x14ac:dyDescent="0.25">
      <c r="A123" s="2" t="s">
        <v>3</v>
      </c>
      <c r="B123" s="3" t="s">
        <v>58</v>
      </c>
      <c r="C123" s="3" t="s">
        <v>72</v>
      </c>
      <c r="D123" s="3" t="s">
        <v>64</v>
      </c>
      <c r="E123" s="3" t="s">
        <v>61</v>
      </c>
    </row>
    <row r="124" spans="1:15" x14ac:dyDescent="0.25">
      <c r="A124" s="4"/>
      <c r="B124" s="5">
        <v>1064</v>
      </c>
      <c r="C124" s="5">
        <v>901</v>
      </c>
      <c r="D124" s="5">
        <v>1317</v>
      </c>
      <c r="E124" s="5">
        <v>1019</v>
      </c>
      <c r="F124" s="5">
        <f>SUM(B124:E124)</f>
        <v>4301</v>
      </c>
      <c r="G124" s="5">
        <f>MEDIAN(B124,C124,D124,E124)</f>
        <v>1041.5</v>
      </c>
      <c r="H124" s="5">
        <f>AVERAGE(B124,C124,D124,E124)</f>
        <v>1075.25</v>
      </c>
    </row>
    <row r="125" spans="1:15" x14ac:dyDescent="0.25">
      <c r="A125" s="2" t="s">
        <v>4</v>
      </c>
      <c r="B125" s="3" t="s">
        <v>58</v>
      </c>
      <c r="C125" s="3" t="s">
        <v>55</v>
      </c>
      <c r="D125" s="3" t="s">
        <v>55</v>
      </c>
      <c r="E125" s="3" t="s">
        <v>78</v>
      </c>
    </row>
    <row r="126" spans="1:15" x14ac:dyDescent="0.25">
      <c r="A126" s="4"/>
      <c r="B126" s="5">
        <v>1064</v>
      </c>
      <c r="C126" s="5">
        <v>1272</v>
      </c>
      <c r="D126" s="5">
        <v>1272</v>
      </c>
      <c r="E126" s="5">
        <v>1519</v>
      </c>
      <c r="F126" s="5">
        <f>SUM(B126:E126)</f>
        <v>5127</v>
      </c>
      <c r="G126" s="5">
        <f>MEDIAN(B126,C126,D126,E126)</f>
        <v>1272</v>
      </c>
      <c r="H126" s="5">
        <f>AVERAGE(B126,C126,D126,E126)</f>
        <v>1281.75</v>
      </c>
    </row>
    <row r="127" spans="1:15" x14ac:dyDescent="0.25">
      <c r="A127" s="2" t="s">
        <v>5</v>
      </c>
      <c r="B127" s="3" t="s">
        <v>72</v>
      </c>
      <c r="C127" s="3" t="s">
        <v>69</v>
      </c>
      <c r="D127" s="3" t="s">
        <v>64</v>
      </c>
      <c r="E127" s="3" t="s">
        <v>70</v>
      </c>
    </row>
    <row r="128" spans="1:15" x14ac:dyDescent="0.25">
      <c r="A128" s="5"/>
      <c r="B128" s="5">
        <v>901</v>
      </c>
      <c r="C128" s="5">
        <v>1192</v>
      </c>
      <c r="D128" s="5">
        <v>1317</v>
      </c>
      <c r="E128" s="5">
        <v>1308</v>
      </c>
      <c r="F128" s="5">
        <f>SUM(B128:E128)</f>
        <v>4718</v>
      </c>
      <c r="G128" s="5">
        <f>MEDIAN(B128,C128,D128,E128)</f>
        <v>1250</v>
      </c>
      <c r="H128" s="5">
        <f>AVERAGE(B128,C128,D128,E128)</f>
        <v>1179.5</v>
      </c>
    </row>
    <row r="129" spans="5:8" ht="15.75" thickBot="1" x14ac:dyDescent="0.3">
      <c r="E129" s="2"/>
      <c r="F129" s="9" t="s">
        <v>98</v>
      </c>
      <c r="G129" s="2" t="s">
        <v>92</v>
      </c>
      <c r="H129" s="2" t="s">
        <v>93</v>
      </c>
    </row>
    <row r="130" spans="5:8" ht="15.75" thickBot="1" x14ac:dyDescent="0.3">
      <c r="E130" s="2"/>
      <c r="F130" s="2"/>
      <c r="G130" s="11">
        <f>MEDIAN(F128,F126,F124,F122,F120)</f>
        <v>4718</v>
      </c>
      <c r="H130" s="11">
        <f>AVERAGE(F128,F126,F124,F122,F120)</f>
        <v>4760.8</v>
      </c>
    </row>
  </sheetData>
  <pageMargins left="0.7" right="0.7" top="0.75" bottom="0.7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Rob</cp:lastModifiedBy>
  <cp:lastPrinted>2019-01-28T02:55:22Z</cp:lastPrinted>
  <dcterms:created xsi:type="dcterms:W3CDTF">2019-01-28T01:07:34Z</dcterms:created>
  <dcterms:modified xsi:type="dcterms:W3CDTF">2019-01-28T03:41:32Z</dcterms:modified>
</cp:coreProperties>
</file>